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anco365-my.sharepoint.com/personal/jeffpicc_bb_com_br/Documents/Arquivos de Chat do Microsoft Teams/"/>
    </mc:Choice>
  </mc:AlternateContent>
  <xr:revisionPtr revIDLastSave="22" documentId="8_{442A4398-86B9-49F0-BF43-BCBC7DCDB068}" xr6:coauthVersionLast="47" xr6:coauthVersionMax="47" xr10:uidLastSave="{94952334-C7D0-457A-830F-F5B146EED659}"/>
  <workbookProtection workbookAlgorithmName="SHA-512" workbookHashValue="67FuwXRxko4LTsvd8v3pDVb84r0VGeOkcYY6nzbjFK9rCwWggXHs6enRlBlrk9kzCse2xjxf/pjUlQu9N/VamQ==" workbookSaltValue="/tn73r6zCVMZ+qpgT6TLGw==" workbookSpinCount="100000" lockStructure="1"/>
  <bookViews>
    <workbookView xWindow="-110" yWindow="-110" windowWidth="19420" windowHeight="10300" activeTab="1" xr2:uid="{BCD41EF5-AD12-493D-B860-937131A9DF92}"/>
  </bookViews>
  <sheets>
    <sheet name="Orientações de preenchimento" sheetId="14" r:id="rId1"/>
    <sheet name="Laudo Técnico MP 1376" sheetId="12" r:id="rId2"/>
    <sheet name="Planilha2" sheetId="3" state="hidden" r:id="rId3"/>
    <sheet name="simplificada" sheetId="9" state="hidden" r:id="rId4"/>
  </sheets>
  <definedNames>
    <definedName name="_xlnm.Print_Area" localSheetId="1">'Laudo Técnico MP 1376'!$C$3:$P$192</definedName>
    <definedName name="_xlnm.Print_Area" localSheetId="3">simplificada!$C$3:$M$59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12" l="1"/>
  <c r="N33" i="12"/>
  <c r="P33" i="12" s="1"/>
  <c r="O33" i="12"/>
  <c r="M34" i="12"/>
  <c r="N34" i="12"/>
  <c r="O34" i="12"/>
  <c r="P34" i="12"/>
  <c r="M35" i="12"/>
  <c r="N35" i="12"/>
  <c r="O35" i="12"/>
  <c r="P35" i="12"/>
  <c r="M153" i="12"/>
  <c r="N153" i="12"/>
  <c r="O153" i="12"/>
  <c r="M154" i="12"/>
  <c r="N154" i="12"/>
  <c r="O154" i="12"/>
  <c r="P154" i="12"/>
  <c r="M155" i="12"/>
  <c r="N155" i="12"/>
  <c r="O155" i="12"/>
  <c r="P155" i="12"/>
  <c r="M156" i="12"/>
  <c r="N156" i="12"/>
  <c r="P156" i="12" s="1"/>
  <c r="O156" i="12"/>
  <c r="M133" i="12"/>
  <c r="N133" i="12"/>
  <c r="O133" i="12"/>
  <c r="P133" i="12"/>
  <c r="M134" i="12"/>
  <c r="N134" i="12"/>
  <c r="O134" i="12"/>
  <c r="P134" i="12"/>
  <c r="M135" i="12"/>
  <c r="N135" i="12"/>
  <c r="P135" i="12" s="1"/>
  <c r="O135" i="12"/>
  <c r="M136" i="12"/>
  <c r="N136" i="12"/>
  <c r="P136" i="12" s="1"/>
  <c r="O136" i="12"/>
  <c r="M113" i="12"/>
  <c r="N113" i="12"/>
  <c r="O113" i="12"/>
  <c r="P113" i="12"/>
  <c r="M114" i="12"/>
  <c r="N114" i="12"/>
  <c r="O114" i="12"/>
  <c r="P114" i="12"/>
  <c r="M115" i="12"/>
  <c r="N115" i="12"/>
  <c r="O115" i="12"/>
  <c r="P115" i="12"/>
  <c r="M116" i="12"/>
  <c r="N116" i="12"/>
  <c r="O116" i="12"/>
  <c r="P116" i="12"/>
  <c r="M93" i="12"/>
  <c r="N93" i="12"/>
  <c r="O93" i="12"/>
  <c r="P93" i="12"/>
  <c r="M94" i="12"/>
  <c r="N94" i="12"/>
  <c r="O94" i="12"/>
  <c r="P94" i="12"/>
  <c r="M95" i="12"/>
  <c r="N95" i="12"/>
  <c r="O95" i="12"/>
  <c r="P95" i="12"/>
  <c r="M96" i="12"/>
  <c r="N96" i="12"/>
  <c r="O96" i="12"/>
  <c r="P96" i="12"/>
  <c r="M97" i="12"/>
  <c r="N97" i="12"/>
  <c r="O97" i="12"/>
  <c r="P97" i="12"/>
  <c r="M73" i="12"/>
  <c r="N73" i="12"/>
  <c r="O73" i="12"/>
  <c r="M74" i="12"/>
  <c r="N74" i="12"/>
  <c r="O74" i="12"/>
  <c r="P74" i="12"/>
  <c r="M75" i="12"/>
  <c r="P75" i="12" s="1"/>
  <c r="N75" i="12"/>
  <c r="O75" i="12"/>
  <c r="M76" i="12"/>
  <c r="N76" i="12"/>
  <c r="O76" i="12"/>
  <c r="M53" i="12"/>
  <c r="N53" i="12"/>
  <c r="O53" i="12"/>
  <c r="P53" i="12"/>
  <c r="M54" i="12"/>
  <c r="N54" i="12"/>
  <c r="P54" i="12" s="1"/>
  <c r="O54" i="12"/>
  <c r="M55" i="12"/>
  <c r="N55" i="12"/>
  <c r="O55" i="12"/>
  <c r="P55" i="12"/>
  <c r="M56" i="12"/>
  <c r="N56" i="12"/>
  <c r="O56" i="12"/>
  <c r="P56" i="12"/>
  <c r="N162" i="12"/>
  <c r="O161" i="12"/>
  <c r="N161" i="12"/>
  <c r="M161" i="12"/>
  <c r="O160" i="12"/>
  <c r="N160" i="12"/>
  <c r="M160" i="12"/>
  <c r="O159" i="12"/>
  <c r="N159" i="12"/>
  <c r="M159" i="12"/>
  <c r="O158" i="12"/>
  <c r="N158" i="12"/>
  <c r="M158" i="12"/>
  <c r="O157" i="12"/>
  <c r="N157" i="12"/>
  <c r="M157" i="12"/>
  <c r="O152" i="12"/>
  <c r="N152" i="12"/>
  <c r="M152" i="12"/>
  <c r="O151" i="12"/>
  <c r="N151" i="12"/>
  <c r="M151" i="12"/>
  <c r="N142" i="12"/>
  <c r="O141" i="12"/>
  <c r="N141" i="12"/>
  <c r="M141" i="12"/>
  <c r="O140" i="12"/>
  <c r="N140" i="12"/>
  <c r="M140" i="12"/>
  <c r="O139" i="12"/>
  <c r="N139" i="12"/>
  <c r="M139" i="12"/>
  <c r="O138" i="12"/>
  <c r="N138" i="12"/>
  <c r="M138" i="12"/>
  <c r="O137" i="12"/>
  <c r="N137" i="12"/>
  <c r="M137" i="12"/>
  <c r="O132" i="12"/>
  <c r="N132" i="12"/>
  <c r="M132" i="12"/>
  <c r="O131" i="12"/>
  <c r="N131" i="12"/>
  <c r="M131" i="12"/>
  <c r="N122" i="12"/>
  <c r="O121" i="12"/>
  <c r="N121" i="12"/>
  <c r="M121" i="12"/>
  <c r="O120" i="12"/>
  <c r="N120" i="12"/>
  <c r="P120" i="12" s="1"/>
  <c r="M120" i="12"/>
  <c r="O119" i="12"/>
  <c r="N119" i="12"/>
  <c r="M119" i="12"/>
  <c r="P119" i="12" s="1"/>
  <c r="O118" i="12"/>
  <c r="N118" i="12"/>
  <c r="M118" i="12"/>
  <c r="O117" i="12"/>
  <c r="N117" i="12"/>
  <c r="M117" i="12"/>
  <c r="O112" i="12"/>
  <c r="N112" i="12"/>
  <c r="P112" i="12" s="1"/>
  <c r="M112" i="12"/>
  <c r="O111" i="12"/>
  <c r="N111" i="12"/>
  <c r="M111" i="12"/>
  <c r="N102" i="12"/>
  <c r="O101" i="12"/>
  <c r="N101" i="12"/>
  <c r="M101" i="12"/>
  <c r="O100" i="12"/>
  <c r="N100" i="12"/>
  <c r="M100" i="12"/>
  <c r="O99" i="12"/>
  <c r="N99" i="12"/>
  <c r="M99" i="12"/>
  <c r="O98" i="12"/>
  <c r="N98" i="12"/>
  <c r="M98" i="12"/>
  <c r="O92" i="12"/>
  <c r="N92" i="12"/>
  <c r="M92" i="12"/>
  <c r="O91" i="12"/>
  <c r="N91" i="12"/>
  <c r="M91" i="12"/>
  <c r="N82" i="12"/>
  <c r="O81" i="12"/>
  <c r="N81" i="12"/>
  <c r="P81" i="12" s="1"/>
  <c r="M81" i="12"/>
  <c r="O80" i="12"/>
  <c r="N80" i="12"/>
  <c r="M80" i="12"/>
  <c r="O79" i="12"/>
  <c r="N79" i="12"/>
  <c r="M79" i="12"/>
  <c r="P78" i="12"/>
  <c r="O78" i="12"/>
  <c r="N78" i="12"/>
  <c r="M78" i="12"/>
  <c r="O77" i="12"/>
  <c r="N77" i="12"/>
  <c r="M77" i="12"/>
  <c r="O72" i="12"/>
  <c r="N72" i="12"/>
  <c r="P72" i="12" s="1"/>
  <c r="M72" i="12"/>
  <c r="O71" i="12"/>
  <c r="N71" i="12"/>
  <c r="M71" i="12"/>
  <c r="N62" i="12"/>
  <c r="O61" i="12"/>
  <c r="N61" i="12"/>
  <c r="M61" i="12"/>
  <c r="O60" i="12"/>
  <c r="N60" i="12"/>
  <c r="M60" i="12"/>
  <c r="O59" i="12"/>
  <c r="N59" i="12"/>
  <c r="M59" i="12"/>
  <c r="O58" i="12"/>
  <c r="N58" i="12"/>
  <c r="P58" i="12" s="1"/>
  <c r="M58" i="12"/>
  <c r="O57" i="12"/>
  <c r="N57" i="12"/>
  <c r="M57" i="12"/>
  <c r="O52" i="12"/>
  <c r="N52" i="12"/>
  <c r="M52" i="12"/>
  <c r="O51" i="12"/>
  <c r="N51" i="12"/>
  <c r="M51" i="12"/>
  <c r="M36" i="12"/>
  <c r="N36" i="12"/>
  <c r="O36" i="12"/>
  <c r="P71" i="12" l="1"/>
  <c r="P137" i="12"/>
  <c r="P141" i="12"/>
  <c r="P84" i="12" a="1"/>
  <c r="P84" i="12" s="1"/>
  <c r="P83" i="12" s="1" a="1"/>
  <c r="P83" i="12" s="1"/>
  <c r="P91" i="12"/>
  <c r="P100" i="12"/>
  <c r="P158" i="12"/>
  <c r="P59" i="12"/>
  <c r="P79" i="12"/>
  <c r="P117" i="12"/>
  <c r="P121" i="12"/>
  <c r="P138" i="12"/>
  <c r="P92" i="12"/>
  <c r="P101" i="12"/>
  <c r="P151" i="12"/>
  <c r="P159" i="12"/>
  <c r="P60" i="12"/>
  <c r="P80" i="12"/>
  <c r="P118" i="12"/>
  <c r="P131" i="12"/>
  <c r="P139" i="12"/>
  <c r="P73" i="12"/>
  <c r="P77" i="12"/>
  <c r="P98" i="12"/>
  <c r="P160" i="12"/>
  <c r="P76" i="12"/>
  <c r="P57" i="12"/>
  <c r="P61" i="12"/>
  <c r="P111" i="12"/>
  <c r="P132" i="12"/>
  <c r="P140" i="12"/>
  <c r="P99" i="12"/>
  <c r="P157" i="12"/>
  <c r="P161" i="12"/>
  <c r="P153" i="12"/>
  <c r="P152" i="12"/>
  <c r="P52" i="12"/>
  <c r="P51" i="12"/>
  <c r="P164" i="12" a="1"/>
  <c r="P164" i="12" s="1"/>
  <c r="P144" i="12" a="1"/>
  <c r="P144" i="12" s="1"/>
  <c r="P143" i="12" s="1" a="1"/>
  <c r="P143" i="12" s="1"/>
  <c r="P124" i="12" a="1"/>
  <c r="P124" i="12" s="1"/>
  <c r="P123" i="12" s="1" a="1"/>
  <c r="P123" i="12" s="1"/>
  <c r="P104" i="12" a="1"/>
  <c r="P104" i="12" s="1"/>
  <c r="P103" i="12" s="1" a="1"/>
  <c r="P103" i="12" s="1"/>
  <c r="P64" i="12" a="1"/>
  <c r="P64" i="12" s="1"/>
  <c r="P36" i="12"/>
  <c r="P163" i="12" l="1" a="1"/>
  <c r="P163" i="12" s="1"/>
  <c r="P63" i="12" a="1"/>
  <c r="P63" i="12" s="1"/>
  <c r="O31" i="12" l="1"/>
  <c r="O32" i="12"/>
  <c r="O37" i="12"/>
  <c r="O38" i="12"/>
  <c r="O39" i="12"/>
  <c r="O40" i="12"/>
  <c r="O41" i="12"/>
  <c r="G11" i="3"/>
  <c r="G10" i="3"/>
  <c r="G9" i="3"/>
  <c r="G8" i="3"/>
  <c r="G7" i="3"/>
  <c r="G6" i="3"/>
  <c r="G5" i="3"/>
  <c r="N42" i="12"/>
  <c r="N32" i="12"/>
  <c r="N37" i="12"/>
  <c r="N38" i="12"/>
  <c r="N39" i="12"/>
  <c r="N40" i="12"/>
  <c r="N41" i="12"/>
  <c r="M31" i="12"/>
  <c r="N31" i="12"/>
  <c r="D178" i="12"/>
  <c r="D181" i="12" s="1"/>
  <c r="K190" i="12" s="1"/>
  <c r="J178" i="12"/>
  <c r="K191" i="12" s="1"/>
  <c r="D184" i="12"/>
  <c r="E190" i="12" s="1"/>
  <c r="J184" i="12"/>
  <c r="F191" i="12" s="1"/>
  <c r="M32" i="12"/>
  <c r="M37" i="12"/>
  <c r="M38" i="12"/>
  <c r="M39" i="12"/>
  <c r="M40" i="12"/>
  <c r="M41" i="12"/>
  <c r="P31" i="12" l="1"/>
  <c r="P44" i="12" a="1"/>
  <c r="P44" i="12" s="1"/>
  <c r="P43" i="12" s="1" a="1"/>
  <c r="P43" i="12" s="1"/>
  <c r="H5" i="3" s="1"/>
  <c r="K5" i="3" s="1"/>
  <c r="P38" i="12"/>
  <c r="P32" i="12"/>
  <c r="P41" i="12"/>
  <c r="P40" i="12"/>
  <c r="P39" i="12"/>
  <c r="P37" i="12"/>
  <c r="I9" i="3"/>
  <c r="L9" i="3" s="1"/>
  <c r="H8" i="3" l="1"/>
  <c r="K8" i="3" s="1"/>
  <c r="I8" i="3"/>
  <c r="L8" i="3" s="1"/>
  <c r="H9" i="3"/>
  <c r="K9" i="3" s="1"/>
  <c r="I5" i="3"/>
  <c r="L5" i="3" s="1"/>
  <c r="H10" i="3"/>
  <c r="K10" i="3" s="1"/>
  <c r="I10" i="3"/>
  <c r="L10" i="3" s="1"/>
  <c r="H11" i="3"/>
  <c r="K11" i="3" s="1"/>
  <c r="I11" i="3"/>
  <c r="L11" i="3" s="1"/>
  <c r="H6" i="3"/>
  <c r="K6" i="3" s="1"/>
  <c r="I6" i="3"/>
  <c r="L6" i="3" s="1"/>
  <c r="H7" i="3"/>
  <c r="K7" i="3" s="1"/>
  <c r="I7" i="3"/>
  <c r="L7" i="3" s="1"/>
  <c r="L12" i="3" l="1"/>
  <c r="C173" i="12" s="1"/>
  <c r="K12" i="3"/>
  <c r="F174" i="12" l="1"/>
  <c r="C171" i="12"/>
  <c r="I17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Jefferson Piccini de Lima Silva</author>
  </authors>
  <commentList>
    <comment ref="J12" authorId="0" shapeId="0" xr:uid="{B024269B-1004-4F2D-BD48-DB2DB8B614C4}">
      <text>
        <r>
          <rPr>
            <b/>
            <sz val="9"/>
            <color indexed="81"/>
            <rFont val="Segoe UI"/>
            <family val="2"/>
          </rPr>
          <t>Ex: SP-1234567-1234.5678.9ABC.DEF0.1234.5678.9012.3456</t>
        </r>
        <r>
          <rPr>
            <sz val="9"/>
            <color indexed="81"/>
            <rFont val="Segoe UI"/>
            <family val="2"/>
          </rPr>
          <t xml:space="preserve">
</t>
        </r>
      </text>
    </comment>
    <comment ref="J29" authorId="0" shapeId="0" xr:uid="{394FF9A6-594A-40F0-ACE2-4EEF5DFF768F}">
      <text>
        <r>
          <rPr>
            <b/>
            <sz val="9"/>
            <color indexed="81"/>
            <rFont val="Segoe UI"/>
            <family val="2"/>
          </rPr>
          <t>A unidade de medida 
utilizada para a produção deve ser a mesma utilizada para o preço.</t>
        </r>
      </text>
    </comment>
    <comment ref="J49" authorId="0" shapeId="0" xr:uid="{939C6E1F-91C0-436D-A6A8-92B4BE7C8B9F}">
      <text>
        <r>
          <rPr>
            <b/>
            <sz val="9"/>
            <color indexed="81"/>
            <rFont val="Segoe UI"/>
            <family val="2"/>
          </rPr>
          <t>A unidade de medida 
utilizada para a produção deve ser a mesma utilizada para o preço.</t>
        </r>
      </text>
    </comment>
    <comment ref="J69" authorId="0" shapeId="0" xr:uid="{FD1B950A-6C01-456F-845A-D05779F014B1}">
      <text>
        <r>
          <rPr>
            <b/>
            <sz val="9"/>
            <color indexed="81"/>
            <rFont val="Segoe UI"/>
            <family val="2"/>
          </rPr>
          <t>A unidade de medida 
utilizada para a produção deve ser a mesma utilizada para o preço.</t>
        </r>
      </text>
    </comment>
    <comment ref="J89" authorId="0" shapeId="0" xr:uid="{73D6ADA7-E5AB-4836-B6D5-E0FD40DE6E30}">
      <text>
        <r>
          <rPr>
            <b/>
            <sz val="9"/>
            <color indexed="81"/>
            <rFont val="Segoe UI"/>
            <family val="2"/>
          </rPr>
          <t>A unidade de medida 
utilizada para a produção deve ser a mesma utilizada para o preço.</t>
        </r>
      </text>
    </comment>
    <comment ref="J109" authorId="0" shapeId="0" xr:uid="{28514FE4-14AD-4A4F-8E29-4404B0C0D78E}">
      <text>
        <r>
          <rPr>
            <b/>
            <sz val="9"/>
            <color indexed="81"/>
            <rFont val="Segoe UI"/>
            <family val="2"/>
          </rPr>
          <t>A unidade de medida 
utilizada para a produção deve ser a mesma utilizada para o preço.</t>
        </r>
      </text>
    </comment>
    <comment ref="J129" authorId="0" shapeId="0" xr:uid="{FBFA002E-DEFC-45D5-BA12-92F24703F240}">
      <text>
        <r>
          <rPr>
            <b/>
            <sz val="9"/>
            <color indexed="81"/>
            <rFont val="Segoe UI"/>
            <family val="2"/>
          </rPr>
          <t>A unidade de medida 
utilizada para a produção deve ser a mesma utilizada para o preço.</t>
        </r>
      </text>
    </comment>
    <comment ref="J149" authorId="0" shapeId="0" xr:uid="{F31FBB28-426D-420B-B5D9-5B8AA57B0A73}">
      <text>
        <r>
          <rPr>
            <b/>
            <sz val="9"/>
            <color indexed="81"/>
            <rFont val="Segoe UI"/>
            <family val="2"/>
          </rPr>
          <t>A unidade de medida 
utilizada para a produção deve ser a mesma utilizada para o preço.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<sst xmlns="http://schemas.openxmlformats.org/spreadsheetml/2006/main" count="293" uniqueCount="115">
  <si>
    <t>Dados de identificação da empresa</t>
  </si>
  <si>
    <t>Inserir aqui dados da Empresa de Assistência Técnica (nome, logomarca, CNPJ, N.o registro no CREA, endereço, telefone) ou do Técnico no caso de Assistência Técnica Própria (Nome, CPF, N.o registro CREA, endereço, telefone)</t>
  </si>
  <si>
    <t>LAUDO TÉCNICO DE COMPROVAÇÃO DE PERDAS DE SAFRA E REDUÇÃO DE RENDA BRUTA AGROPECUÁRIA</t>
  </si>
  <si>
    <t>Este laudo tem por objetivo comprovar as perdas de produção agropecuária e a consequente redução da renda bruta do empreendimento rural no período compreendido entre as safras de 2019 e 2025, para fins de enquadramento MEDIDA PROVISÓRIA Nº 1.376, DE 15 DE JULHO DE 2026.</t>
  </si>
  <si>
    <t>Agência:</t>
  </si>
  <si>
    <t>Prefixo:</t>
  </si>
  <si>
    <t>Nome do Mutuário:</t>
  </si>
  <si>
    <t>CPF:</t>
  </si>
  <si>
    <t>Identificação dos imóveis de localização dos empreendimentos financiados</t>
  </si>
  <si>
    <t>UF</t>
  </si>
  <si>
    <t>Município</t>
  </si>
  <si>
    <t>Nome do Imóvel</t>
  </si>
  <si>
    <t xml:space="preserve"> N° CAR</t>
  </si>
  <si>
    <t>Matrícula</t>
  </si>
  <si>
    <t>SP-3505710-1234.5678.9ABC.DEF0.1234.5678.9012.3456</t>
  </si>
  <si>
    <t xml:space="preserve">   </t>
  </si>
  <si>
    <t>Dados de Produção</t>
  </si>
  <si>
    <t>Safra:</t>
  </si>
  <si>
    <t>2019/2020</t>
  </si>
  <si>
    <t>Comente no campo a seguir sobre os eventos causadores de redução da Renda Bruta Agropecuária:</t>
  </si>
  <si>
    <t>Àrea (ha), Matrizes (cb) etc.</t>
  </si>
  <si>
    <t>Unidade Medida da área, Matrizes, etc</t>
  </si>
  <si>
    <t xml:space="preserve">Produção Prevista (sc, cx, cb, kg..) </t>
  </si>
  <si>
    <t xml:space="preserve">Produção Obtida (sc, cx, cb, kg..) </t>
  </si>
  <si>
    <t xml:space="preserve">Preço de comercialização Obtido </t>
  </si>
  <si>
    <t>Receita Bruta prevista (R$)</t>
  </si>
  <si>
    <t>Receita Bruta Obtida (R$)</t>
  </si>
  <si>
    <t>soja</t>
  </si>
  <si>
    <t>Percentual de Perdas na Renda Bruta Agropecuária</t>
  </si>
  <si>
    <t xml:space="preserve">Unidade de Medida (sc, cx, cb, kg..) </t>
  </si>
  <si>
    <r>
      <rPr>
        <b/>
        <sz val="10"/>
        <color rgb="FF000000"/>
        <rFont val="Arial"/>
        <family val="2"/>
      </rPr>
      <t xml:space="preserve">Comente no campo a seguir sobre: </t>
    </r>
    <r>
      <rPr>
        <sz val="10"/>
        <color rgb="FF000000"/>
        <rFont val="Arial"/>
        <family val="2"/>
      </rPr>
      <t xml:space="preserve">
 - Metodologia Utilizada para a avaliação (Vistoria técnica na propriedade; Entrevista com o produtor; Análise documental; Levantamento de notas fiscais de comercialização; Análise de relatórios de assistência técnica; Avaliação de laudos anteriores; Dados climáticos da região; Informações de produtividade histórica da propriedade; Informações de produtividade regional.)
 - Documentos para fundamentação técnica (Notas fiscais de comercialização; Declaração de Imposto de Renda;Livro Caixa Digital do Produtor Rural (LCDPR); Contratos de crédito rural; Relatórios de assistência técnica; Comunicações de perdas; Laudos de Proagro (quando existentes); Dados meteorológicos oficiais; Registros de cooperativas; Registros de recebimento e entrega de produção).</t>
    </r>
  </si>
  <si>
    <t>CONCLUSÃO TÉCNICA</t>
  </si>
  <si>
    <t>Após a análise técnica e documental realizada, conclui-se que:</t>
  </si>
  <si>
    <t>O produtor apresentou perdas em pelo menos 2 safras entre 2019 e 2025 e as perdas resultaram em redução entre 30% a 40% da renda bruta agropecuária.</t>
  </si>
  <si>
    <t>O produtor apresentou perdas em pelo menos 3 safras entre 2019 e 2025 e as perdas resultaram em redução igual ou superior a 40% da renda bruta agropecuária.</t>
  </si>
  <si>
    <t>DECLARAÇÕES, RESPONSABILIDADES E PENALIDADES</t>
  </si>
  <si>
    <t>Assinatura do Técnico</t>
  </si>
  <si>
    <t>Assinatura do Mutuário</t>
  </si>
  <si>
    <t>Nome do técnico:</t>
  </si>
  <si>
    <t xml:space="preserve">CREA / N° Reg Conselho Regional </t>
  </si>
  <si>
    <t>CPF Mutuário:</t>
  </si>
  <si>
    <r>
      <t xml:space="preserve">Validação Eletrônica das Assinaturas: </t>
    </r>
    <r>
      <rPr>
        <sz val="12"/>
        <color rgb="FF000000"/>
        <rFont val="Arial"/>
        <family val="2"/>
      </rPr>
      <t xml:space="preserve">Com o objetivo de assegurar a autenticidade, integridade e rastreabilidade deste documento, a assinatura do Produtor Rural, da Cooperativa de Produção e do Responsável Técnico deverá ser realizada por meio eletrônico com nível de confiabilidade compatível com os serviços públicos digitais. </t>
    </r>
    <r>
      <rPr>
        <b/>
        <sz val="12"/>
        <color rgb="FF000000"/>
        <rFont val="Arial"/>
        <family val="2"/>
      </rPr>
      <t>Serão aceitas assinaturas eletrônicas realizadas por intermédio da plataforma Gov.br</t>
    </r>
    <r>
      <rPr>
        <sz val="12"/>
        <color rgb="FF000000"/>
        <rFont val="Arial"/>
        <family val="2"/>
      </rPr>
      <t>, com identificação do signatário, ou outro mecanismo eletrônico de assinatura que permita a validação da autoria, integridade do documento e registro da data e hora da assinatura.</t>
    </r>
  </si>
  <si>
    <t>Nº dos contratos de operações de crédito:</t>
  </si>
  <si>
    <t>Nº CAR</t>
  </si>
  <si>
    <t>Coordenadas</t>
  </si>
  <si>
    <t>Declaramos veracidade das informações prestadas neste laudo e ciência das penalizações dispostas no artigo 9º da MP 1.376/15/07/2026, disposta a seguir:</t>
  </si>
  <si>
    <r>
      <rPr>
        <b/>
        <sz val="12"/>
        <color rgb="FF000000"/>
        <rFont val="Arial2"/>
      </rPr>
      <t xml:space="preserve">                                                                                             MEDIDA PROVISÓRIA Nº 1.376, DE 15 DE JULHO DE 2026</t>
    </r>
    <r>
      <rPr>
        <sz val="12"/>
        <color rgb="FF000000"/>
        <rFont val="Arial2"/>
      </rPr>
      <t xml:space="preserve">
Art. 9º O produtor rural ou a cooperativa de produção que, por ação ou omissão dolosa, apresentar, utilizar ou se beneficiar de laudo, relatório técnico, declaração ou qualquer outro documento que contenha informação falsa ou fraudulenta para comprovação de perda de safra ou de renda, com a finalidade de obter os financiamentos de que trata esta Medida Provisória, ficará sujeito, sem Prejuízo das sanções civis, administrativas e penais cabíveis, às seguintes penalidades:
I - perda imediata do benefício eventualmente concedido;
II - restituição integral dos valores recebidos indevidamente, acrescidos de atualização 	monetária, juros legais e demais encargos previstos em lei; e
III - impedimento de contratar operações de crédito rural subvencionadas ou de receber incentivos públicos pelo prazo de até cinco anos, observado o devido processo legal.
§ 1º O profissional legalmente habilitado que emitir, assinar, homologar ou validar laudo técnico, parecer, relatório ou documento que contenha informações falsas, fraudulentas ou incompatíveis com a realidade da propriedade ou da perda de safra ou de renda responderá solidariamente pelos danos causados ao erário, sem prejuízo:
I - das sanções administrativas aplicáveis pelo órgão ou pela entidade competente;
II - da comunicação ao respectivo conselho profissional para apuração de infração ética e aplicação das penalidades cabíveis; e
III - da responsabilização civil pelos prejuízos causados.
§ 2º A aplicação das penalidades previstas neste artigo não afastará a obrigação de reparação integral dos danos causados ao erário e às instituições financeiras.</t>
    </r>
  </si>
  <si>
    <t>Nº Registro CREA:</t>
  </si>
  <si>
    <t>2022/23</t>
  </si>
  <si>
    <t>2023/24</t>
  </si>
  <si>
    <t>enxurradas</t>
  </si>
  <si>
    <t>inundações</t>
  </si>
  <si>
    <t>alagamentos</t>
  </si>
  <si>
    <t>ondas de frio</t>
  </si>
  <si>
    <t>estiagens</t>
  </si>
  <si>
    <t>chuvas de granizo</t>
  </si>
  <si>
    <t>secas</t>
  </si>
  <si>
    <t>geadas</t>
  </si>
  <si>
    <t>X</t>
  </si>
  <si>
    <t>2025/26</t>
  </si>
  <si>
    <t>Safras</t>
  </si>
  <si>
    <t>motivo</t>
  </si>
  <si>
    <t>chuvas intensas</t>
  </si>
  <si>
    <t>tornados</t>
  </si>
  <si>
    <t>vendaval</t>
  </si>
  <si>
    <t>Atividades Afetadas</t>
  </si>
  <si>
    <t>Ano</t>
  </si>
  <si>
    <t xml:space="preserve">inscrito(a) no [CREA/CRMV/CFTA] sob nº </t>
  </si>
  <si>
    <t>[NOME DO PROFISSIONAL]</t>
  </si>
  <si>
    <t>responsável técnico(a) pela elaboração do presente laudo técnico de perdas; e</t>
  </si>
  <si>
    <t>[n° do registro]</t>
  </si>
  <si>
    <t xml:space="preserve">inscrito(a) no CPF nº </t>
  </si>
  <si>
    <t>solicitante do presente laudo técnico</t>
  </si>
  <si>
    <r>
      <t xml:space="preserve">1.	Declaramos que as informações, dados, levantamentos, avaliações e conclusões técnicas constantes deste documento foram obtidos mediante análise técnica compatível com as normas profissionais aplicáveis e que refletem, com fidelidade, as condições observadas por ocasião da sua elaboração;
2.	Comprometemo-nos a apresentar esclarecimentos e documentação complementares caso venham a ser solicitados pelos órgãos competentes ou pela Instituição Financeira destinatária do presente laudo;
3.	Reconhecemos e concordamos, desde já, que a Instituição Financeira, a seu critério, poderá confrontar as informações constantes deste documento com aquelas prestadas para fins de cadastro e solicitar informações complementares, ajustes e, inclusive, a emissão de novo laudo quando entender necessário para as análises sob sua condução ou quando identificar indícios de não conformidade do presente documento, o que inclui, mas não se limita, o percentual de perda indicado, conforme previsto no inciso I, do § 3º, do Artigo 1º da Resolução CMN nº 5.330, de 23/07/2026.
</t>
    </r>
    <r>
      <rPr>
        <b/>
        <sz val="12"/>
        <color rgb="FF000000"/>
        <rFont val="Arial2"/>
      </rPr>
      <t xml:space="preserve">
</t>
    </r>
  </si>
  <si>
    <t xml:space="preserve">Especificamente quanto ao mutuário, </t>
  </si>
  <si>
    <t>Eu,</t>
  </si>
  <si>
    <t>EU,</t>
  </si>
  <si>
    <r>
      <t xml:space="preserve">inscrito(a) no </t>
    </r>
    <r>
      <rPr>
        <b/>
        <sz val="12"/>
        <color rgb="FF000000"/>
        <rFont val="Aptos"/>
        <family val="2"/>
      </rPr>
      <t>[CREA/CRMV/CFTA]</t>
    </r>
    <r>
      <rPr>
        <sz val="12"/>
        <color rgb="FF000000"/>
        <rFont val="Aptos"/>
        <family val="2"/>
      </rPr>
      <t xml:space="preserve"> sob nº</t>
    </r>
  </si>
  <si>
    <t xml:space="preserve">responsável técnico(a) pela elaboração do presente laudo técnico de perdas, diante do </t>
  </si>
  <si>
    <t>disposto no art. 9º, §1º, da Medida Provisória nº 1.376/2026, declaro-me expressamente ciente de que, caso eu emita, assine, homologue ou valide laudo técnico, parecer, relatório ou documento que contenha informações falsas, fraudulentas ou incompatíveis com a realidade da propriedade ou da perda de safra ou de renda, responderei solidariamente com o produtor rural acima citado pelos danos causados ao erário, sem prejuízo:
a)	das sanções administrativas aplicáveis pelo órgão ou pela entidade competente;
b)	da comunicação ao conselho profissional ao qual estou subordinado, para apuração de infração ética e aplicação das penalidades cabíveis; e
c)	da responsabilização civil pelos prejuízos causados; 
Reconheço que a aplicação das penalidades acima previstas não afastará minha responsabilidade de reparar integralmente os danos que tenha causado ao erário e à Instituição Financeira prejudicada.</t>
  </si>
  <si>
    <t>Por ser expressão da verdade, firmamos a presente declaração.</t>
  </si>
  <si>
    <t>escrever nome mutuário</t>
  </si>
  <si>
    <t>numero do CPF</t>
  </si>
  <si>
    <r>
      <rPr>
        <b/>
        <sz val="10"/>
        <color rgb="FF000000"/>
        <rFont val="Arial"/>
        <family val="2"/>
      </rPr>
      <t xml:space="preserve">Comente no campo a seguir sobre: </t>
    </r>
    <r>
      <rPr>
        <sz val="10"/>
        <color rgb="FF000000"/>
        <rFont val="Arial"/>
        <family val="2"/>
      </rPr>
      <t xml:space="preserve">
 - Metodologia Utilizada para a avaliação (Vistoria técnica na propriedade; Sensoriamento Remoto; Entrevista com o produtor; Análise documental; Levantamento de notas fiscais de comercialização; Análise de relatórios de assistência técnica; Avaliação de laudos anteriores; Dados climáticos da região; Informações de produtividade histórica da propriedade; Informações de produtividade regional.)
 - Documentos para fundamentação técnica (Laudo de Sensoriamento Remoto; Notas fiscais de comercialização; Declaração de Imposto de Renda; Livro Caixa Digital do Produtor Rural (LCDPR); Contratos de crédito rural; Relatórios de assistência técnica; Comunicações de perdas; Laudos de Proagro (quando existentes); Dados meteorológicos oficiais; Registros de cooperativas; Registros de recebimento e entrega de produção).</t>
    </r>
  </si>
  <si>
    <t>O produtor apresentou redução igual ou superior a 30% na renda bruta agropecuária em pelos menos 2 safras entre 2019 e 2025 e as perdas foram ocasionadas por impactos climáticos na atividade e/ou redução no preço de comercialização.</t>
  </si>
  <si>
    <t>O produtor apresentou redução igual ou superior a 40% na renda bruta agropecuária em pelo menos 3 safras entre 2019 e 2025 e as perdas foram ocasionadas por adversidades climáticas.</t>
  </si>
  <si>
    <t>Preço de comercialização previsto na data do projeto</t>
  </si>
  <si>
    <t>Inserir aqui dados da Empresa de Assistência Técnica (nome, logomarca, CNPJ, Nº do registro no CREA/CRMV/CFTA, endereço, telefone) ou do Técnico no caso de Assistência Técnica Própria (Nome, CPF, Nº do registro no CREA/CRMV/CFTA, endereço, telefone)</t>
  </si>
  <si>
    <t>Atividade</t>
  </si>
  <si>
    <t>Cultura/Atividade*</t>
  </si>
  <si>
    <t>milho safrinha</t>
  </si>
  <si>
    <t>Percentual de redução de produção</t>
  </si>
  <si>
    <t>Percentual de redução de Receita Bruta</t>
  </si>
  <si>
    <t>Motivo da Perda de produção</t>
  </si>
  <si>
    <t>Enquadramento das perdas informadas para atividade:</t>
  </si>
  <si>
    <t>consolidação</t>
  </si>
  <si>
    <t>O produtor apresentou redução igual ou superior a 30% na renda bruta agropecuária em pelos menos 2 safras entre 2019 e 2025 e as perdas foram ocasionadas por impactos climáticos na  e/ou</t>
  </si>
  <si>
    <t xml:space="preserve"> redução no preço de comercialização para as seguintes atividades:</t>
  </si>
  <si>
    <t>O produtor apresentou redução igual ou superior a 40% na renda bruta agropecuária em pelo menos 3 safras entre 2019 e 2025 e as perdas foram ocasionadas por adversidades climáticas para as</t>
  </si>
  <si>
    <t xml:space="preserve"> seguintes  atividades:</t>
  </si>
  <si>
    <t>SP-1234567-1234.5678.9ABC.DEF0.1234.5678.9012.3456</t>
  </si>
  <si>
    <t>De outro lado, especificamente quanto ao profissional habilitado,</t>
  </si>
  <si>
    <t>declaro-me expressamente ciente de que, caso eu, por ação ou omissão dolosa, apresente, utilize ou me beneficie de laudo, relatório técnico, declaração ou qualquer</t>
  </si>
  <si>
    <t>outro documento que contenha informação falsa ou fraudulenta para comprovação de perda de safra ou de renda, com a finalidade de obter os financiamentos de que trata a referida Medida Provisória, ficarei sujeito, sem prejuízo das sanções civis, administrativas e penais cabíveis, às seguintes penalidades:
a)	perda imediata do benefício eventualmente concedido;
b)	restituição integral dos valores recebidos indevidamente, acrescidos de atualização monetária, juros legais e demais encargos previstos em lei; e
c)	impedimento de contratar operações de crédito rural subvencionadas ou de receber incentivos públicos pelo prazo de até cinco anos, observado o devido processo legal.
Reconheço que a aplicação das penalidades acima previstas não afastará minha responsabilidade de reparar integralmente os danos que tenha causado ao erário e à Instituição Financeira prejudicada.
De mesma forma, tenho ciência de que eventual constatação de irregularidade na concessão do crédito sujeitar-me-á às consequências eventualmente pactuadas com a Instituição Financeira e àquelas previstas no Manual de Crédito Rural, o que inclui, mas não se limita, a desclassificação da operação da rubrica de crédito rural.</t>
  </si>
  <si>
    <t>* Devem ser informadas, por ano, apenas atividades/produtos em que as perdas impactaram diretamente as operações que serão liquidadas ou amortizadas com a nova operação de crédito de composição de dívidas, conforme Resolução CMN 5.330, de 23/07/2026. No caso de olerícolas informar valores de área, preço e perdas de forma agrupada, devendo ser detalhados os produtos no campo de comentários.</t>
  </si>
  <si>
    <t>Laudo de Perdas - MP 1376</t>
  </si>
  <si>
    <t>Orientações de Preenchimento</t>
  </si>
  <si>
    <t>Comentários:</t>
  </si>
  <si>
    <r>
      <t xml:space="preserve">
Prezado(a) Responsável Técnico(a),
O presente modelo de laudo tem a finalidade de atestar as perdas auferidas por produtores rurais cujas perdas de produção e ou preços possam estar enquadrados nas regras previstas na MP 1376.
Para o preenchimento do laudo a empresa de assistência técnica responsável deverá orientar-se pelos aspectos abaixo:
</t>
    </r>
    <r>
      <rPr>
        <b/>
        <sz val="11"/>
        <color rgb="FF000000"/>
        <rFont val="Arial1"/>
      </rPr>
      <t xml:space="preserve">1 </t>
    </r>
    <r>
      <rPr>
        <sz val="11"/>
        <color rgb="FF000000"/>
        <rFont val="Arial1"/>
      </rPr>
      <t xml:space="preserve">– Caso o produtor rural possua explorações em regiões distintas, deverá ser preenchido um laudo para cada região.
</t>
    </r>
    <r>
      <rPr>
        <b/>
        <sz val="11"/>
        <color rgb="FF000000"/>
        <rFont val="Arial1"/>
      </rPr>
      <t>2</t>
    </r>
    <r>
      <rPr>
        <sz val="11"/>
        <color rgb="FF000000"/>
        <rFont val="Arial1"/>
      </rPr>
      <t xml:space="preserve"> – No preenchimento das informações de cada atividade, deverão ser informados apenas os anos em que efetivamente ocorreram perdas.
</t>
    </r>
    <r>
      <rPr>
        <b/>
        <sz val="11"/>
        <color rgb="FF000000"/>
        <rFont val="Arial1"/>
      </rPr>
      <t>3</t>
    </r>
    <r>
      <rPr>
        <sz val="11"/>
        <color rgb="FF000000"/>
        <rFont val="Arial1"/>
      </rPr>
      <t xml:space="preserve"> – A informação da cultura ou atividade deverá diferenciar os respectivos ciclos produtivos, por exemplo: soja, milho verão, milho safrinha, entre outros.
</t>
    </r>
    <r>
      <rPr>
        <b/>
        <sz val="11"/>
        <color rgb="FF000000"/>
        <rFont val="Arial1"/>
      </rPr>
      <t>4</t>
    </r>
    <r>
      <rPr>
        <sz val="11"/>
        <color rgb="FF000000"/>
        <rFont val="Arial1"/>
      </rPr>
      <t xml:space="preserve"> – Para produtos da olericultura e da horticultura, as informações de produção e preço poderão ser imputadas de forma agrupada, com indicação da média da produtividade e do preço das atividades.
</t>
    </r>
    <r>
      <rPr>
        <b/>
        <sz val="11"/>
        <color rgb="FF000000"/>
        <rFont val="Arial1"/>
      </rPr>
      <t>5</t>
    </r>
    <r>
      <rPr>
        <sz val="11"/>
        <color rgb="FF000000"/>
        <rFont val="Arial1"/>
      </rPr>
      <t xml:space="preserve"> – O campo “Comentários” deverá ser utilizado para descrever os eventos que ocasionaram perdas e para detalhar os produtos informados de forma agrupada, como no caso de produtos da olericultura e da horticultura.
</t>
    </r>
    <r>
      <rPr>
        <b/>
        <sz val="11"/>
        <color rgb="FF000000"/>
        <rFont val="Arial1"/>
      </rPr>
      <t>6</t>
    </r>
    <r>
      <rPr>
        <sz val="11"/>
        <color rgb="FF000000"/>
        <rFont val="Arial1"/>
      </rPr>
      <t xml:space="preserve"> – Na ocorrência de mais de um evento climático adverso, deverá ser informado aquele que ocasionou o dano mais severo à produção.
</t>
    </r>
    <r>
      <rPr>
        <b/>
        <sz val="11"/>
        <color rgb="FF000000"/>
        <rFont val="Arial1"/>
      </rPr>
      <t>7</t>
    </r>
    <r>
      <rPr>
        <sz val="11"/>
        <color rgb="FF000000"/>
        <rFont val="Arial1"/>
      </rPr>
      <t xml:space="preserve"> – A produção prevista deverá manter coerência com a tecnologia praticada pelo produtor rural e com o histórico produtivo em anos de normalidade. Para informações divergentes dos dados cadastrais ou históricos, poderá ser solicitada documentação comprobatória, como notas fiscais, projetos, entre outros documentos pertinentes.
</t>
    </r>
    <r>
      <rPr>
        <b/>
        <sz val="11"/>
        <color rgb="FF000000"/>
        <rFont val="Arial1"/>
      </rPr>
      <t>8</t>
    </r>
    <r>
      <rPr>
        <sz val="11"/>
        <color rgb="FF000000"/>
        <rFont val="Arial1"/>
      </rPr>
      <t xml:space="preserve"> – Para aferição da produção obtida, deverão ser utilizadas informações passíveis de validação, como dados de fontes verificáveis, imagens de satélite, índices de NDVI, dados meteorológicos, laudos de perdas anteriores, registros documentais, entre outros. Informações com elevada variação deverão ser acompanhadas de documentos comprobatórios, os quais deverão ser anexados ao laudo.
</t>
    </r>
    <r>
      <rPr>
        <b/>
        <sz val="11"/>
        <color rgb="FF000000"/>
        <rFont val="Arial1"/>
      </rPr>
      <t>9</t>
    </r>
    <r>
      <rPr>
        <sz val="11"/>
        <color rgb="FF000000"/>
        <rFont val="Arial1"/>
      </rPr>
      <t xml:space="preserve"> – O preço de comercialização deverá estar na mesma unidade de medida da produção. Exemplo: se a produção for informada em sacas, o preço deverá ser informado em R$/saca.
</t>
    </r>
    <r>
      <rPr>
        <b/>
        <sz val="11"/>
        <color rgb="FF000000"/>
        <rFont val="Arial1"/>
      </rPr>
      <t>10</t>
    </r>
    <r>
      <rPr>
        <sz val="11"/>
        <color rgb="FF000000"/>
        <rFont val="Arial1"/>
      </rPr>
      <t xml:space="preserve"> – O preço de comercialização previsto deverá corresponder ao preço esperado na data de apresentação do projeto. Poderá ser solicitada comprovação documental para preços que apresentem elevada variação em relação ao praticado na data de referência.
</t>
    </r>
    <r>
      <rPr>
        <b/>
        <sz val="11"/>
        <color rgb="FF000000"/>
        <rFont val="Arial1"/>
      </rPr>
      <t>11</t>
    </r>
    <r>
      <rPr>
        <sz val="11"/>
        <color rgb="FF000000"/>
        <rFont val="Arial1"/>
      </rPr>
      <t xml:space="preserve"> – Após a finalização do preenchimento, o laudo deverá ser salvo em PDF e assinado eletronicamente por intermédio da plataforma Gov.br ou por outro mecanismo eletrônico de assinatura que permita a validação da autoria, da integridade do documento e do registro de data e hora da assinatura, com identificação dos signatários: produtor rural e responsável técnico pelo laudo.
</t>
    </r>
    <r>
      <rPr>
        <b/>
        <sz val="11"/>
        <color rgb="FF000000"/>
        <rFont val="Arial1"/>
      </rPr>
      <t>12</t>
    </r>
    <r>
      <rPr>
        <sz val="11"/>
        <color rgb="FF000000"/>
        <rFont val="Arial1"/>
      </rPr>
      <t xml:space="preserve"> – Não serão aceitos laudos com dados suprimidos ou adulterados em relação a este modelo.
</t>
    </r>
    <r>
      <rPr>
        <b/>
        <sz val="11"/>
        <color rgb="FF000000"/>
        <rFont val="Arial1"/>
      </rPr>
      <t>13</t>
    </r>
    <r>
      <rPr>
        <sz val="11"/>
        <color rgb="FF000000"/>
        <rFont val="Arial1"/>
      </rPr>
      <t xml:space="preserve"> – O envio de anexos é opcional. Entretanto, em todas as situações em que houver necessidade de confirmação ou validação dos dados de produção ou de preço informados, poderá ser exigida documentação comprobatória para permitir a análise e validação das informações pelo Banco.
</t>
    </r>
    <r>
      <rPr>
        <b/>
        <sz val="11"/>
        <color rgb="FF000000"/>
        <rFont val="Arial1"/>
      </rPr>
      <t>14</t>
    </r>
    <r>
      <rPr>
        <sz val="11"/>
        <color rgb="FF000000"/>
        <rFont val="Arial1"/>
      </rPr>
      <t xml:space="preserve"> - Nos casos em que as informações do laudo e documentos enviados sejam insuficientes para comprovar as perdas de receita do produtor poderá ser solicitado apresentação de novo laudo elaborado por outro responsável técnico. Os laudos enviados não serão passíveis de retificação. </t>
    </r>
  </si>
  <si>
    <t>Sorgo</t>
  </si>
  <si>
    <t>cb</t>
  </si>
  <si>
    <t>@</t>
  </si>
  <si>
    <t>Bovinocultura de corte</t>
  </si>
  <si>
    <t>bovinocultura de leite</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</si>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</sst>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General;[Red]&quot;-&quot;General"/>
    <numFmt numFmtId="165" formatCode="&quot; &quot;[$R$]&quot; &quot;* #,##0.00&quot; &quot;;&quot;-&quot;[$R$]&quot; &quot;* #,##0.00&quot; &quot;;&quot; &quot;[$R$]&quot; &quot;* &quot;-&quot;#&quot; &quot;;&quot; &quot;@&quot; &quot;"/>
    <numFmt numFmtId="166" formatCode="#,##0.00&quot; &quot;;&quot;-&quot;#,##0.00&quot; &quot;;&quot;-&quot;#&quot; &quot;;@&quot; &quot;"/>
    <numFmt numFmtId="167" formatCode="[$R$-416]&quot; &quot;#,##0.00;[Red]&quot;-&quot;[$R$-416]&quot; &quot;#,##0.00"/>
    <numFmt numFmtId="168" formatCode="#,##0.00&quot; &quot;;&quot;-&quot;#,##0.00&quot; &quot;;&quot; -&quot;#&quot; &quot;;@&quot; &quot;"/>
    <numFmt numFmtId="169" formatCode="&quot;R$&quot;\ #,##0.00"/>
  </numFmts>
  <fonts count="39">
    <font>
      <sz val="11"/>
      <color rgb="FF000000"/>
      <name val="Arial1"/>
    </font>
    <font>
      <sz val="11"/>
      <color rgb="FF000000"/>
      <name val="Arial1"/>
    </font>
    <font>
      <b/>
      <sz val="10"/>
      <color rgb="FF000000"/>
      <name val="Arial1"/>
    </font>
    <font>
      <sz val="10"/>
      <color rgb="FFFFFFFF"/>
      <name val="Arial1"/>
    </font>
    <font>
      <sz val="10"/>
      <color rgb="FFCC0000"/>
      <name val="Arial1"/>
    </font>
    <font>
      <b/>
      <sz val="10"/>
      <color rgb="FFFFFFFF"/>
      <name val="Arial1"/>
    </font>
    <font>
      <i/>
      <sz val="10"/>
      <color rgb="FF808080"/>
      <name val="Arial1"/>
    </font>
    <font>
      <sz val="10"/>
      <color rgb="FF006600"/>
      <name val="Arial1"/>
    </font>
    <font>
      <b/>
      <i/>
      <sz val="16"/>
      <color rgb="FF000000"/>
      <name val="Arial1"/>
    </font>
    <font>
      <b/>
      <sz val="24"/>
      <color rgb="FF000000"/>
      <name val="Arial1"/>
    </font>
    <font>
      <sz val="18"/>
      <color rgb="FF000000"/>
      <name val="Arial1"/>
    </font>
    <font>
      <sz val="12"/>
      <color rgb="FF000000"/>
      <name val="Arial1"/>
    </font>
    <font>
      <u/>
      <sz val="10"/>
      <color rgb="FF0000EE"/>
      <name val="Arial1"/>
    </font>
    <font>
      <sz val="10"/>
      <color rgb="FF996600"/>
      <name val="Arial1"/>
    </font>
    <font>
      <sz val="10"/>
      <color rgb="FF333333"/>
      <name val="Arial1"/>
    </font>
    <font>
      <b/>
      <i/>
      <u/>
      <sz val="11"/>
      <color rgb="FF000000"/>
      <name val="Arial1"/>
    </font>
    <font>
      <sz val="9"/>
      <color rgb="FF000000"/>
      <name val="Arial2"/>
    </font>
    <font>
      <sz val="10"/>
      <color rgb="FF000000"/>
      <name val="Arial"/>
      <family val="2"/>
    </font>
    <font>
      <b/>
      <sz val="10"/>
      <color rgb="FF000000"/>
      <name val="Arial"/>
      <family val="2"/>
    </font>
    <font>
      <sz val="10"/>
      <color rgb="FF000000"/>
      <name val="Arial1"/>
    </font>
    <font>
      <b/>
      <sz val="12"/>
      <color rgb="FF000000"/>
      <name val="Arial"/>
      <family val="2"/>
    </font>
    <font>
      <sz val="12"/>
      <color rgb="FF000000"/>
      <name val="Arial"/>
      <family val="2"/>
    </font>
    <font>
      <b/>
      <sz val="28"/>
      <color rgb="FF000000"/>
      <name val="Arial"/>
      <family val="2"/>
    </font>
    <font>
      <i/>
      <sz val="10"/>
      <color rgb="FF000000"/>
      <name val="Arial"/>
      <family val="2"/>
    </font>
    <font>
      <b/>
      <i/>
      <sz val="11"/>
      <color rgb="FF000000"/>
      <name val="Arial"/>
      <family val="2"/>
    </font>
    <font>
      <sz val="11"/>
      <color rgb="FF000000"/>
      <name val="Arial"/>
      <family val="2"/>
    </font>
    <font>
      <sz val="12"/>
      <color rgb="FF000000"/>
      <name val="Arial2"/>
    </font>
    <font>
      <b/>
      <sz val="12"/>
      <color rgb="FF000000"/>
      <name val="Arial2"/>
    </font>
    <font>
      <b/>
      <sz val="11"/>
      <color rgb="FF000000"/>
      <name val="Arial1"/>
    </font>
    <font>
      <b/>
      <sz val="14"/>
      <color rgb="FF000000"/>
      <name val="Arial"/>
      <family val="2"/>
    </font>
    <font>
      <b/>
      <sz val="16"/>
      <color rgb="FF000000"/>
      <name val="Arial1"/>
    </font>
    <font>
      <sz val="9"/>
      <color indexed="81"/>
      <name val="Segoe UI"/>
      <family val="2"/>
    </font>
    <font>
      <b/>
      <sz val="11.5"/>
      <color rgb="FF000000"/>
      <name val="Arial1"/>
    </font>
    <font>
      <sz val="12"/>
      <color rgb="FF000000"/>
      <name val="Aptos"/>
      <family val="2"/>
    </font>
    <font>
      <b/>
      <sz val="12"/>
      <color rgb="FF000000"/>
      <name val="Aptos"/>
      <family val="2"/>
    </font>
    <font>
      <sz val="9"/>
      <color rgb="FF000000"/>
      <name val="Arial"/>
      <family val="2"/>
    </font>
    <font>
      <sz val="11"/>
      <color rgb="FF000000"/>
      <name val="Aptos Narrow"/>
      <family val="2"/>
    </font>
    <font>
      <b/>
      <sz val="9"/>
      <color indexed="81"/>
      <name val="Segoe UI"/>
      <family val="2"/>
    </font>
    <font>
      <sz val="16"/>
      <color rgb="FF000000"/>
      <name val="Arial1"/>
    </font>
  </fonts>
  <fills count="25">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0" tint="-0.249977111117893"/>
        <bgColor indexed="64"/>
      </patternFill>
    </fill>
    <fill>
      <patternFill patternType="solid">
        <fgColor theme="0" tint="-4.9989318521683403E-2"/>
        <bgColor rgb="FFCCFFFF"/>
      </patternFill>
    </fill>
    <fill>
      <patternFill patternType="solid">
        <fgColor theme="0" tint="-0.14999847407452621"/>
        <bgColor rgb="FFCCFFFF"/>
      </patternFill>
    </fill>
    <fill>
      <patternFill patternType="solid">
        <fgColor theme="0" tint="-0.14999847407452621"/>
        <bgColor indexed="64"/>
      </patternFill>
    </fill>
    <fill>
      <patternFill patternType="solid">
        <fgColor theme="0" tint="-0.14999847407452621"/>
        <bgColor rgb="FFFFFFCC"/>
      </patternFill>
    </fill>
    <fill>
      <patternFill patternType="solid">
        <fgColor theme="0"/>
        <bgColor rgb="FFFFFFFF"/>
      </patternFill>
    </fill>
    <fill>
      <patternFill patternType="solid">
        <fgColor theme="0" tint="-0.249977111117893"/>
        <bgColor rgb="FFFFFFFF"/>
      </patternFill>
    </fill>
    <fill>
      <patternFill patternType="solid">
        <fgColor theme="0" tint="-0.249977111117893"/>
        <bgColor rgb="FFCCFFFF"/>
      </patternFill>
    </fill>
    <fill>
      <patternFill patternType="solid">
        <fgColor theme="0"/>
        <bgColor rgb="FFCCFFFF"/>
      </patternFill>
    </fill>
    <fill>
      <patternFill patternType="solid">
        <fgColor theme="0"/>
        <bgColor rgb="FFFFFFCC"/>
      </patternFill>
    </fill>
    <fill>
      <patternFill patternType="solid">
        <fgColor theme="0" tint="-4.9989318521683403E-2"/>
        <bgColor rgb="FFFFFFCC"/>
      </patternFill>
    </fill>
    <fill>
      <patternFill patternType="solid">
        <fgColor theme="2" tint="-9.9978637043366805E-2"/>
        <bgColor indexed="64"/>
      </patternFill>
    </fill>
    <fill>
      <patternFill patternType="solid">
        <fgColor theme="2" tint="-9.9978637043366805E-2"/>
        <bgColor rgb="FFCCFFFF"/>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7">
    <xf numFmtId="0" fontId="0" fillId="0" borderId="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4" fillId="5" borderId="0" applyNumberFormat="0" applyBorder="0" applyProtection="0"/>
    <xf numFmtId="0" fontId="5" fillId="6" borderId="0" applyNumberFormat="0" applyBorder="0" applyProtection="0"/>
    <xf numFmtId="166" fontId="1" fillId="0" borderId="0" applyFont="0" applyBorder="0" applyProtection="0"/>
    <xf numFmtId="0" fontId="6" fillId="0" borderId="0" applyNumberFormat="0" applyBorder="0" applyProtection="0"/>
    <xf numFmtId="0" fontId="7" fillId="7" borderId="0" applyNumberFormat="0" applyBorder="0" applyProtection="0"/>
    <xf numFmtId="0" fontId="8" fillId="0" borderId="0" applyNumberFormat="0" applyBorder="0" applyProtection="0">
      <alignment horizontal="center"/>
    </xf>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8" fillId="0" borderId="0" applyNumberFormat="0" applyBorder="0" applyProtection="0">
      <alignment horizontal="center" textRotation="90"/>
    </xf>
    <xf numFmtId="0" fontId="12" fillId="0" borderId="0" applyNumberFormat="0" applyBorder="0" applyProtection="0"/>
    <xf numFmtId="165" fontId="1" fillId="0" borderId="0" applyFont="0" applyFill="0" applyBorder="0" applyAlignment="0" applyProtection="0"/>
    <xf numFmtId="0" fontId="13" fillId="8" borderId="0" applyNumberFormat="0" applyBorder="0" applyProtection="0"/>
    <xf numFmtId="0" fontId="14" fillId="8" borderId="2" applyNumberFormat="0" applyProtection="0"/>
    <xf numFmtId="9" fontId="1" fillId="0" borderId="0" applyFont="0" applyBorder="0" applyProtection="0"/>
    <xf numFmtId="0" fontId="15" fillId="0" borderId="0" applyNumberFormat="0" applyBorder="0" applyProtection="0"/>
    <xf numFmtId="167" fontId="15" fillId="0" borderId="0" applyBorder="0" applyProtection="0"/>
    <xf numFmtId="0" fontId="1" fillId="0" borderId="0" applyNumberFormat="0" applyFont="0" applyBorder="0" applyProtection="0"/>
    <xf numFmtId="0" fontId="1" fillId="0" borderId="0" applyNumberFormat="0" applyFont="0" applyBorder="0" applyProtection="0"/>
    <xf numFmtId="167" fontId="15" fillId="0" borderId="0" applyBorder="0" applyProtection="0"/>
    <xf numFmtId="168" fontId="1" fillId="0" borderId="0" applyFont="0" applyBorder="0" applyProtection="0"/>
    <xf numFmtId="0" fontId="4" fillId="0" borderId="0" applyNumberFormat="0" applyBorder="0" applyProtection="0"/>
  </cellStyleXfs>
  <cellXfs count="243">
    <xf numFmtId="0" fontId="0" fillId="0" borderId="0" xfId="0"/>
    <xf numFmtId="0" fontId="16" fillId="0" borderId="0" xfId="0" applyFont="1" applyProtection="1">
      <protection locked="0"/>
    </xf>
    <xf numFmtId="0" fontId="0" fillId="0" borderId="0" xfId="0" applyAlignment="1">
      <alignment vertical="center"/>
    </xf>
    <xf numFmtId="0" fontId="0" fillId="9" borderId="0" xfId="0" applyFill="1"/>
    <xf numFmtId="0" fontId="16" fillId="9" borderId="0" xfId="0" applyFont="1" applyFill="1" applyProtection="1">
      <protection locked="0"/>
    </xf>
    <xf numFmtId="0" fontId="0" fillId="0" borderId="13" xfId="0" applyBorder="1"/>
    <xf numFmtId="0" fontId="0" fillId="0" borderId="14" xfId="0" applyBorder="1"/>
    <xf numFmtId="164" fontId="18" fillId="9" borderId="0" xfId="0" applyNumberFormat="1" applyFont="1" applyFill="1" applyAlignment="1">
      <alignment horizontal="center" vertical="center" wrapText="1"/>
    </xf>
    <xf numFmtId="165" fontId="18" fillId="9" borderId="0" xfId="16" applyFont="1" applyFill="1" applyBorder="1" applyAlignment="1" applyProtection="1">
      <alignment horizontal="left" vertical="center" wrapText="1"/>
    </xf>
    <xf numFmtId="0" fontId="18" fillId="16" borderId="1" xfId="0" applyFont="1" applyFill="1" applyBorder="1" applyAlignment="1">
      <alignment vertical="center"/>
    </xf>
    <xf numFmtId="0" fontId="17" fillId="14" borderId="1" xfId="0" applyFont="1" applyFill="1" applyBorder="1" applyAlignment="1">
      <alignment vertical="center"/>
    </xf>
    <xf numFmtId="0" fontId="17" fillId="14" borderId="1" xfId="0" applyFont="1" applyFill="1" applyBorder="1" applyAlignment="1">
      <alignment horizontal="right" vertical="center"/>
    </xf>
    <xf numFmtId="165" fontId="18" fillId="15" borderId="1" xfId="16" applyFont="1" applyFill="1" applyBorder="1" applyAlignment="1" applyProtection="1">
      <alignment horizontal="left" vertical="center" wrapText="1"/>
    </xf>
    <xf numFmtId="0" fontId="17" fillId="21" borderId="1" xfId="0" applyFont="1" applyFill="1" applyBorder="1" applyAlignment="1" applyProtection="1">
      <alignment horizontal="center" vertical="center"/>
      <protection locked="0"/>
    </xf>
    <xf numFmtId="0" fontId="17" fillId="21" borderId="1" xfId="0" applyFont="1" applyFill="1" applyBorder="1" applyAlignment="1" applyProtection="1">
      <alignment vertical="center"/>
      <protection locked="0"/>
    </xf>
    <xf numFmtId="0" fontId="17" fillId="21" borderId="1" xfId="0" applyFont="1" applyFill="1" applyBorder="1" applyProtection="1">
      <protection locked="0"/>
    </xf>
    <xf numFmtId="0" fontId="19" fillId="21" borderId="1" xfId="0" applyFont="1" applyFill="1" applyBorder="1" applyProtection="1">
      <protection locked="0"/>
    </xf>
    <xf numFmtId="0" fontId="19" fillId="22" borderId="1" xfId="0" applyFont="1" applyFill="1" applyBorder="1" applyProtection="1">
      <protection locked="0"/>
    </xf>
    <xf numFmtId="164" fontId="18" fillId="11" borderId="15" xfId="0" applyNumberFormat="1" applyFont="1" applyFill="1" applyBorder="1" applyAlignment="1">
      <alignment horizontal="center" vertical="center" wrapText="1"/>
    </xf>
    <xf numFmtId="164" fontId="18" fillId="11" borderId="1" xfId="0" applyNumberFormat="1" applyFont="1" applyFill="1" applyBorder="1" applyAlignment="1">
      <alignment horizontal="center" vertical="center" wrapText="1"/>
    </xf>
    <xf numFmtId="0" fontId="16" fillId="0" borderId="13" xfId="0" applyFont="1" applyBorder="1"/>
    <xf numFmtId="0" fontId="16" fillId="0" borderId="0" xfId="0" applyFont="1"/>
    <xf numFmtId="0" fontId="0" fillId="9" borderId="13" xfId="0" applyFill="1" applyBorder="1" applyAlignment="1">
      <alignment vertical="center"/>
    </xf>
    <xf numFmtId="4" fontId="18" fillId="9" borderId="0" xfId="0" applyNumberFormat="1" applyFont="1" applyFill="1" applyAlignment="1">
      <alignment horizontal="center" vertical="center" wrapText="1"/>
    </xf>
    <xf numFmtId="169" fontId="18" fillId="0" borderId="0" xfId="0" applyNumberFormat="1" applyFont="1" applyAlignment="1">
      <alignment horizontal="center" vertical="center" wrapText="1"/>
    </xf>
    <xf numFmtId="9" fontId="29" fillId="0" borderId="0" xfId="19" applyFont="1" applyBorder="1" applyAlignment="1" applyProtection="1">
      <alignment horizontal="center"/>
    </xf>
    <xf numFmtId="9" fontId="29" fillId="0" borderId="14" xfId="19" applyFont="1" applyBorder="1" applyAlignment="1" applyProtection="1">
      <alignment horizontal="center"/>
    </xf>
    <xf numFmtId="164" fontId="22" fillId="9" borderId="1" xfId="0" applyNumberFormat="1" applyFont="1" applyFill="1" applyBorder="1" applyAlignment="1">
      <alignment horizontal="center" vertical="center" wrapText="1"/>
    </xf>
    <xf numFmtId="0" fontId="16" fillId="0" borderId="14" xfId="0" applyFont="1" applyBorder="1"/>
    <xf numFmtId="0" fontId="25" fillId="19" borderId="1" xfId="0" applyFont="1" applyFill="1" applyBorder="1" applyAlignment="1">
      <alignment vertical="center"/>
    </xf>
    <xf numFmtId="0" fontId="18" fillId="16" borderId="1" xfId="0" applyFont="1" applyFill="1" applyBorder="1" applyAlignment="1">
      <alignment horizontal="center" vertical="center"/>
    </xf>
    <xf numFmtId="0" fontId="17" fillId="0" borderId="0" xfId="0" applyFont="1" applyAlignment="1" applyProtection="1">
      <alignment horizontal="center" vertical="top"/>
      <protection locked="0"/>
    </xf>
    <xf numFmtId="0" fontId="17" fillId="20" borderId="0" xfId="0" applyFont="1" applyFill="1" applyAlignment="1" applyProtection="1">
      <alignment horizontal="center" vertical="top"/>
      <protection locked="0"/>
    </xf>
    <xf numFmtId="164" fontId="22" fillId="9" borderId="15" xfId="0" applyNumberFormat="1" applyFont="1" applyFill="1" applyBorder="1" applyAlignment="1">
      <alignment horizontal="center" vertical="center" wrapText="1"/>
    </xf>
    <xf numFmtId="9" fontId="29" fillId="9" borderId="1" xfId="19" applyFont="1" applyFill="1" applyBorder="1" applyProtection="1"/>
    <xf numFmtId="0" fontId="17" fillId="22" borderId="1" xfId="0" applyFont="1" applyFill="1" applyBorder="1" applyProtection="1">
      <protection locked="0"/>
    </xf>
    <xf numFmtId="0" fontId="20" fillId="14" borderId="4" xfId="0" applyFont="1" applyFill="1" applyBorder="1" applyAlignment="1">
      <alignment horizontal="center" vertical="center" wrapText="1"/>
    </xf>
    <xf numFmtId="0" fontId="20" fillId="14" borderId="6" xfId="0" applyFont="1" applyFill="1" applyBorder="1" applyAlignment="1">
      <alignment horizontal="center" vertical="center" wrapText="1"/>
    </xf>
    <xf numFmtId="0" fontId="18" fillId="20" borderId="5" xfId="0" applyFont="1" applyFill="1" applyBorder="1" applyAlignment="1" applyProtection="1">
      <alignment horizontal="center" vertical="center"/>
      <protection locked="0"/>
    </xf>
    <xf numFmtId="0" fontId="27" fillId="23" borderId="0" xfId="0" applyFont="1" applyFill="1" applyAlignment="1">
      <alignment vertical="justify"/>
    </xf>
    <xf numFmtId="0" fontId="18" fillId="24" borderId="7" xfId="0" applyFont="1" applyFill="1" applyBorder="1" applyAlignment="1">
      <alignment horizontal="center" vertical="center"/>
    </xf>
    <xf numFmtId="164" fontId="17" fillId="9" borderId="5" xfId="0" applyNumberFormat="1" applyFont="1" applyFill="1" applyBorder="1" applyAlignment="1" applyProtection="1">
      <alignment horizontal="center" vertical="center" wrapText="1"/>
      <protection locked="0"/>
    </xf>
    <xf numFmtId="0" fontId="35" fillId="9" borderId="13" xfId="0" applyFont="1" applyFill="1" applyBorder="1" applyAlignment="1">
      <alignment vertical="center"/>
    </xf>
    <xf numFmtId="4" fontId="17" fillId="9" borderId="4" xfId="0" applyNumberFormat="1" applyFont="1" applyFill="1" applyBorder="1" applyAlignment="1" applyProtection="1">
      <alignment horizontal="center" vertical="center" wrapText="1"/>
      <protection locked="0"/>
    </xf>
    <xf numFmtId="4" fontId="17" fillId="9" borderId="1" xfId="0" applyNumberFormat="1" applyFont="1" applyFill="1" applyBorder="1" applyAlignment="1" applyProtection="1">
      <alignment horizontal="center" vertical="center" wrapText="1"/>
      <protection locked="0"/>
    </xf>
    <xf numFmtId="169" fontId="17" fillId="9" borderId="1" xfId="0" applyNumberFormat="1" applyFont="1" applyFill="1" applyBorder="1" applyAlignment="1" applyProtection="1">
      <alignment horizontal="center" vertical="center" wrapText="1"/>
      <protection locked="0"/>
    </xf>
    <xf numFmtId="164" fontId="17" fillId="10" borderId="5" xfId="0" applyNumberFormat="1" applyFont="1" applyFill="1" applyBorder="1" applyAlignment="1" applyProtection="1">
      <alignment horizontal="center" vertical="center" wrapText="1"/>
      <protection locked="0"/>
    </xf>
    <xf numFmtId="4" fontId="17" fillId="10" borderId="4" xfId="0" applyNumberFormat="1" applyFont="1" applyFill="1" applyBorder="1" applyAlignment="1" applyProtection="1">
      <alignment horizontal="center" vertical="center" wrapText="1"/>
      <protection locked="0"/>
    </xf>
    <xf numFmtId="4" fontId="17" fillId="10" borderId="1" xfId="0" applyNumberFormat="1" applyFont="1" applyFill="1" applyBorder="1" applyAlignment="1" applyProtection="1">
      <alignment horizontal="center" vertical="center" wrapText="1"/>
      <protection locked="0"/>
    </xf>
    <xf numFmtId="164" fontId="17" fillId="10" borderId="1" xfId="0" applyNumberFormat="1" applyFont="1" applyFill="1" applyBorder="1" applyAlignment="1" applyProtection="1">
      <alignment horizontal="center" vertical="center" wrapText="1"/>
      <protection locked="0"/>
    </xf>
    <xf numFmtId="169" fontId="17" fillId="10" borderId="1" xfId="0" applyNumberFormat="1" applyFont="1" applyFill="1" applyBorder="1" applyAlignment="1" applyProtection="1">
      <alignment horizontal="center" vertical="center" wrapText="1"/>
      <protection locked="0"/>
    </xf>
    <xf numFmtId="164" fontId="17" fillId="9" borderId="1" xfId="0" applyNumberFormat="1" applyFont="1" applyFill="1" applyBorder="1" applyAlignment="1" applyProtection="1">
      <alignment horizontal="center" vertical="center" wrapText="1"/>
      <protection locked="0"/>
    </xf>
    <xf numFmtId="0" fontId="36" fillId="0" borderId="0" xfId="0" applyFont="1"/>
    <xf numFmtId="164" fontId="17" fillId="9" borderId="12" xfId="0" applyNumberFormat="1" applyFont="1" applyFill="1" applyBorder="1" applyAlignment="1" applyProtection="1">
      <alignment horizontal="center" vertical="center" wrapText="1"/>
      <protection locked="0"/>
    </xf>
    <xf numFmtId="169" fontId="17" fillId="9" borderId="12" xfId="0" applyNumberFormat="1" applyFont="1" applyFill="1" applyBorder="1" applyAlignment="1" applyProtection="1">
      <alignment horizontal="center" vertical="center" wrapText="1"/>
      <protection locked="0"/>
    </xf>
    <xf numFmtId="0" fontId="0" fillId="0" borderId="0" xfId="0" applyAlignment="1">
      <alignment horizontal="left"/>
    </xf>
    <xf numFmtId="165" fontId="18" fillId="15" borderId="12" xfId="16" applyFont="1" applyFill="1" applyBorder="1" applyAlignment="1" applyProtection="1">
      <alignment horizontal="left" vertical="center" wrapText="1"/>
    </xf>
    <xf numFmtId="0" fontId="28" fillId="9" borderId="0" xfId="0" applyFont="1" applyFill="1" applyAlignment="1">
      <alignment vertical="center"/>
    </xf>
    <xf numFmtId="165" fontId="18" fillId="9" borderId="14" xfId="16" applyFont="1" applyFill="1" applyBorder="1" applyAlignment="1" applyProtection="1">
      <alignment horizontal="left" vertical="center" wrapText="1"/>
    </xf>
    <xf numFmtId="4" fontId="18" fillId="9" borderId="14" xfId="0" applyNumberFormat="1" applyFont="1" applyFill="1" applyBorder="1" applyAlignment="1">
      <alignment horizontal="center" vertical="center" wrapText="1"/>
    </xf>
    <xf numFmtId="0" fontId="26" fillId="23" borderId="13" xfId="0" applyFont="1" applyFill="1" applyBorder="1" applyAlignment="1">
      <alignment vertical="justify"/>
    </xf>
    <xf numFmtId="9" fontId="18" fillId="15" borderId="1" xfId="19" applyFont="1" applyFill="1" applyBorder="1" applyAlignment="1" applyProtection="1">
      <alignment horizontal="center" vertical="center"/>
    </xf>
    <xf numFmtId="0" fontId="26" fillId="23" borderId="13" xfId="0" applyFont="1" applyFill="1" applyBorder="1"/>
    <xf numFmtId="9" fontId="18" fillId="15" borderId="1" xfId="19" applyFont="1" applyFill="1" applyBorder="1" applyAlignment="1">
      <alignment horizontal="center" vertical="center"/>
    </xf>
    <xf numFmtId="0" fontId="0" fillId="9" borderId="6" xfId="0" applyFill="1" applyBorder="1"/>
    <xf numFmtId="0" fontId="0" fillId="9" borderId="8" xfId="0" applyFill="1" applyBorder="1"/>
    <xf numFmtId="0" fontId="0" fillId="9" borderId="13" xfId="0" applyFill="1" applyBorder="1"/>
    <xf numFmtId="0" fontId="0" fillId="9" borderId="14" xfId="0" applyFill="1" applyBorder="1"/>
    <xf numFmtId="0" fontId="0" fillId="9" borderId="9" xfId="0" applyFill="1" applyBorder="1"/>
    <xf numFmtId="0" fontId="0" fillId="9" borderId="11" xfId="0" applyFill="1" applyBorder="1"/>
    <xf numFmtId="0" fontId="0" fillId="0" borderId="9" xfId="0" applyBorder="1"/>
    <xf numFmtId="0" fontId="0" fillId="0" borderId="10" xfId="0" applyBorder="1"/>
    <xf numFmtId="0" fontId="0" fillId="0" borderId="11" xfId="0" applyBorder="1"/>
    <xf numFmtId="0" fontId="17" fillId="21" borderId="4" xfId="0" applyFont="1" applyFill="1" applyBorder="1" applyAlignment="1" applyProtection="1">
      <alignment horizontal="center"/>
      <protection locked="0"/>
    </xf>
    <xf numFmtId="0" fontId="17" fillId="21" borderId="5" xfId="0" applyFont="1" applyFill="1" applyBorder="1" applyAlignment="1" applyProtection="1">
      <alignment horizontal="center"/>
      <protection locked="0"/>
    </xf>
    <xf numFmtId="0" fontId="17" fillId="21" borderId="3" xfId="0" applyFont="1" applyFill="1" applyBorder="1" applyAlignment="1" applyProtection="1">
      <alignment horizontal="center"/>
      <protection locked="0"/>
    </xf>
    <xf numFmtId="0" fontId="17" fillId="22" borderId="4" xfId="0" applyFont="1" applyFill="1" applyBorder="1" applyAlignment="1" applyProtection="1">
      <alignment horizontal="center"/>
      <protection locked="0"/>
    </xf>
    <xf numFmtId="0" fontId="17" fillId="22" borderId="5" xfId="0" applyFont="1" applyFill="1" applyBorder="1" applyAlignment="1" applyProtection="1">
      <alignment horizontal="center"/>
      <protection locked="0"/>
    </xf>
    <xf numFmtId="0" fontId="17" fillId="22" borderId="3" xfId="0" applyFont="1" applyFill="1" applyBorder="1" applyAlignment="1" applyProtection="1">
      <alignment horizontal="center"/>
      <protection locked="0"/>
    </xf>
    <xf numFmtId="0" fontId="19" fillId="21" borderId="4" xfId="0" applyFont="1" applyFill="1" applyBorder="1" applyAlignment="1" applyProtection="1">
      <alignment horizontal="center"/>
      <protection locked="0"/>
    </xf>
    <xf numFmtId="0" fontId="19" fillId="21" borderId="5" xfId="0" applyFont="1" applyFill="1" applyBorder="1" applyAlignment="1" applyProtection="1">
      <alignment horizontal="center"/>
      <protection locked="0"/>
    </xf>
    <xf numFmtId="0" fontId="19" fillId="21" borderId="3" xfId="0" applyFont="1" applyFill="1" applyBorder="1" applyAlignment="1" applyProtection="1">
      <alignment horizontal="center"/>
      <protection locked="0"/>
    </xf>
    <xf numFmtId="0" fontId="19" fillId="22" borderId="4" xfId="0" applyFont="1" applyFill="1" applyBorder="1" applyAlignment="1" applyProtection="1">
      <alignment horizontal="center"/>
      <protection locked="0"/>
    </xf>
    <xf numFmtId="0" fontId="19" fillId="22" borderId="5" xfId="0" applyFont="1" applyFill="1" applyBorder="1" applyAlignment="1" applyProtection="1">
      <alignment horizontal="center"/>
      <protection locked="0"/>
    </xf>
    <xf numFmtId="0" fontId="19" fillId="22" borderId="3" xfId="0" applyFont="1" applyFill="1" applyBorder="1" applyAlignment="1" applyProtection="1">
      <alignment horizontal="center"/>
      <protection locked="0"/>
    </xf>
    <xf numFmtId="164" fontId="17" fillId="9" borderId="4" xfId="0" applyNumberFormat="1" applyFont="1" applyFill="1" applyBorder="1" applyAlignment="1" applyProtection="1">
      <alignment horizontal="center" vertical="center" wrapText="1"/>
      <protection locked="0"/>
    </xf>
    <xf numFmtId="164" fontId="17" fillId="9" borderId="3" xfId="0" applyNumberFormat="1" applyFont="1" applyFill="1" applyBorder="1" applyAlignment="1" applyProtection="1">
      <alignment horizontal="center" vertical="center" wrapText="1"/>
      <protection locked="0"/>
    </xf>
    <xf numFmtId="0" fontId="17" fillId="0" borderId="1" xfId="0" applyFont="1" applyBorder="1" applyAlignment="1" applyProtection="1">
      <alignment horizontal="center" vertical="top" wrapText="1"/>
      <protection locked="0"/>
    </xf>
    <xf numFmtId="164" fontId="17" fillId="10" borderId="4" xfId="0" applyNumberFormat="1" applyFont="1" applyFill="1" applyBorder="1" applyAlignment="1" applyProtection="1">
      <alignment horizontal="center" vertical="center" wrapText="1"/>
      <protection locked="0"/>
    </xf>
    <xf numFmtId="164" fontId="17" fillId="10" borderId="3" xfId="0" applyNumberFormat="1" applyFont="1" applyFill="1" applyBorder="1" applyAlignment="1" applyProtection="1">
      <alignment horizontal="center" vertical="center" wrapText="1"/>
      <protection locked="0"/>
    </xf>
    <xf numFmtId="164" fontId="17" fillId="10" borderId="1" xfId="0" applyNumberFormat="1" applyFont="1" applyFill="1" applyBorder="1" applyAlignment="1" applyProtection="1">
      <alignment horizontal="center" vertical="center" wrapText="1"/>
      <protection locked="0"/>
    </xf>
    <xf numFmtId="164" fontId="17" fillId="9" borderId="1" xfId="0" applyNumberFormat="1" applyFont="1" applyFill="1" applyBorder="1" applyAlignment="1" applyProtection="1">
      <alignment horizontal="center" vertical="center" wrapText="1"/>
      <protection locked="0"/>
    </xf>
    <xf numFmtId="49" fontId="17" fillId="9" borderId="6" xfId="0" applyNumberFormat="1" applyFont="1" applyFill="1" applyBorder="1" applyAlignment="1">
      <alignment horizontal="left" vertical="center" wrapText="1"/>
    </xf>
    <xf numFmtId="49" fontId="17" fillId="9" borderId="7" xfId="0" applyNumberFormat="1" applyFont="1" applyFill="1" applyBorder="1" applyAlignment="1">
      <alignment horizontal="left" vertical="center" wrapText="1"/>
    </xf>
    <xf numFmtId="49" fontId="17" fillId="9" borderId="0" xfId="0" applyNumberFormat="1" applyFont="1" applyFill="1" applyAlignment="1">
      <alignment horizontal="left" vertical="center" wrapText="1"/>
    </xf>
    <xf numFmtId="49" fontId="18" fillId="15" borderId="1" xfId="0" applyNumberFormat="1" applyFont="1" applyFill="1" applyBorder="1" applyAlignment="1">
      <alignment horizontal="left" vertical="center" wrapText="1"/>
    </xf>
    <xf numFmtId="49" fontId="18" fillId="15" borderId="1" xfId="0" applyNumberFormat="1" applyFont="1" applyFill="1" applyBorder="1" applyAlignment="1">
      <alignment horizontal="left" vertical="center"/>
    </xf>
    <xf numFmtId="0" fontId="28" fillId="15" borderId="15" xfId="0" applyFont="1" applyFill="1" applyBorder="1" applyAlignment="1">
      <alignment horizontal="left" vertical="center" wrapText="1"/>
    </xf>
    <xf numFmtId="0" fontId="28" fillId="15" borderId="1" xfId="0" applyFont="1" applyFill="1" applyBorder="1" applyAlignment="1">
      <alignment horizontal="left" vertical="center" wrapText="1"/>
    </xf>
    <xf numFmtId="0" fontId="32" fillId="11" borderId="4" xfId="0" applyFont="1" applyFill="1" applyBorder="1" applyAlignment="1">
      <alignment horizontal="right" vertical="center"/>
    </xf>
    <xf numFmtId="0" fontId="32" fillId="11" borderId="5" xfId="0" applyFont="1" applyFill="1" applyBorder="1" applyAlignment="1">
      <alignment horizontal="right" vertical="center"/>
    </xf>
    <xf numFmtId="0" fontId="32" fillId="11" borderId="5" xfId="0" applyFont="1" applyFill="1" applyBorder="1" applyAlignment="1">
      <alignment horizontal="left" vertical="center"/>
    </xf>
    <xf numFmtId="0" fontId="32" fillId="11" borderId="3" xfId="0" applyFont="1" applyFill="1" applyBorder="1" applyAlignment="1">
      <alignment horizontal="left" vertical="center"/>
    </xf>
    <xf numFmtId="164" fontId="18" fillId="11" borderId="6" xfId="0" applyNumberFormat="1" applyFont="1" applyFill="1" applyBorder="1" applyAlignment="1">
      <alignment horizontal="center" vertical="center" wrapText="1"/>
    </xf>
    <xf numFmtId="164" fontId="18" fillId="11" borderId="12" xfId="0" applyNumberFormat="1" applyFont="1" applyFill="1" applyBorder="1" applyAlignment="1">
      <alignment horizontal="center" vertical="center" wrapText="1"/>
    </xf>
    <xf numFmtId="164" fontId="18" fillId="11" borderId="15" xfId="0" applyNumberFormat="1" applyFont="1" applyFill="1" applyBorder="1" applyAlignment="1">
      <alignment horizontal="center" vertical="center" wrapText="1"/>
    </xf>
    <xf numFmtId="164" fontId="18" fillId="11" borderId="1" xfId="0" applyNumberFormat="1" applyFont="1" applyFill="1" applyBorder="1" applyAlignment="1">
      <alignment horizontal="center" vertical="center" wrapText="1"/>
    </xf>
    <xf numFmtId="0" fontId="28" fillId="23" borderId="4" xfId="0" applyFont="1" applyFill="1" applyBorder="1" applyAlignment="1">
      <alignment horizontal="center"/>
    </xf>
    <xf numFmtId="0" fontId="28" fillId="23" borderId="3" xfId="0" applyFont="1" applyFill="1" applyBorder="1" applyAlignment="1">
      <alignment horizontal="center"/>
    </xf>
    <xf numFmtId="0" fontId="30" fillId="9" borderId="4" xfId="0" applyFont="1" applyFill="1" applyBorder="1" applyAlignment="1" applyProtection="1">
      <alignment horizontal="center"/>
      <protection locked="0"/>
    </xf>
    <xf numFmtId="0" fontId="30" fillId="9" borderId="5" xfId="0" applyFont="1" applyFill="1" applyBorder="1" applyAlignment="1" applyProtection="1">
      <alignment horizontal="center"/>
      <protection locked="0"/>
    </xf>
    <xf numFmtId="0" fontId="30" fillId="9" borderId="3" xfId="0" applyFont="1" applyFill="1" applyBorder="1" applyAlignment="1" applyProtection="1">
      <alignment horizontal="center"/>
      <protection locked="0"/>
    </xf>
    <xf numFmtId="0" fontId="17" fillId="19" borderId="4" xfId="0" applyFont="1" applyFill="1" applyBorder="1" applyAlignment="1">
      <alignment horizontal="center" vertical="center"/>
    </xf>
    <xf numFmtId="0" fontId="17" fillId="19" borderId="5" xfId="0" applyFont="1" applyFill="1" applyBorder="1" applyAlignment="1">
      <alignment horizontal="center" vertical="center"/>
    </xf>
    <xf numFmtId="0" fontId="17" fillId="19" borderId="3" xfId="0" applyFont="1" applyFill="1" applyBorder="1" applyAlignment="1">
      <alignment horizontal="center" vertical="center"/>
    </xf>
    <xf numFmtId="0" fontId="20" fillId="19" borderId="1" xfId="0" applyFont="1" applyFill="1" applyBorder="1" applyAlignment="1">
      <alignment horizontal="left" vertical="top" wrapText="1"/>
    </xf>
    <xf numFmtId="0" fontId="21" fillId="19" borderId="1" xfId="0" applyFont="1" applyFill="1" applyBorder="1" applyAlignment="1">
      <alignment horizontal="left" vertical="top"/>
    </xf>
    <xf numFmtId="0" fontId="18" fillId="24" borderId="7" xfId="0" applyFont="1" applyFill="1" applyBorder="1" applyAlignment="1">
      <alignment horizontal="center" vertical="center"/>
    </xf>
    <xf numFmtId="0" fontId="18" fillId="20" borderId="5" xfId="0" applyFont="1" applyFill="1" applyBorder="1" applyAlignment="1" applyProtection="1">
      <alignment horizontal="center" vertical="center"/>
      <protection locked="0"/>
    </xf>
    <xf numFmtId="0" fontId="27" fillId="23" borderId="0" xfId="0" applyFont="1" applyFill="1" applyAlignment="1">
      <alignment horizontal="center"/>
    </xf>
    <xf numFmtId="0" fontId="26" fillId="23" borderId="0" xfId="0" applyFont="1" applyFill="1" applyAlignment="1">
      <alignment horizontal="center"/>
    </xf>
    <xf numFmtId="0" fontId="18" fillId="17" borderId="15" xfId="0" applyFont="1" applyFill="1" applyBorder="1" applyAlignment="1" applyProtection="1">
      <alignment horizontal="center" vertical="top"/>
      <protection locked="0"/>
    </xf>
    <xf numFmtId="0" fontId="18" fillId="17" borderId="1" xfId="0" applyFont="1" applyFill="1" applyBorder="1" applyAlignment="1" applyProtection="1">
      <alignment horizontal="center" vertical="top"/>
      <protection locked="0"/>
    </xf>
    <xf numFmtId="0" fontId="20" fillId="18" borderId="4" xfId="0" applyFont="1" applyFill="1" applyBorder="1" applyAlignment="1">
      <alignment horizontal="center" vertical="top"/>
    </xf>
    <xf numFmtId="0" fontId="20" fillId="18" borderId="5" xfId="0" applyFont="1" applyFill="1" applyBorder="1" applyAlignment="1">
      <alignment horizontal="center" vertical="top"/>
    </xf>
    <xf numFmtId="0" fontId="20" fillId="18" borderId="3" xfId="0" applyFont="1" applyFill="1" applyBorder="1" applyAlignment="1">
      <alignment horizontal="center" vertical="top"/>
    </xf>
    <xf numFmtId="0" fontId="25" fillId="19" borderId="4" xfId="0" applyFont="1" applyFill="1" applyBorder="1" applyAlignment="1">
      <alignment horizontal="left" vertical="center"/>
    </xf>
    <xf numFmtId="0" fontId="33" fillId="23" borderId="0" xfId="0" applyFont="1" applyFill="1" applyAlignment="1">
      <alignment horizontal="center"/>
    </xf>
    <xf numFmtId="0" fontId="26" fillId="23" borderId="0" xfId="0" applyFont="1" applyFill="1" applyAlignment="1">
      <alignment horizontal="left" vertical="justify"/>
    </xf>
    <xf numFmtId="0" fontId="26" fillId="23" borderId="14" xfId="0" applyFont="1" applyFill="1" applyBorder="1" applyAlignment="1">
      <alignment horizontal="left" vertical="justify"/>
    </xf>
    <xf numFmtId="0" fontId="26" fillId="23" borderId="13" xfId="0" applyFont="1" applyFill="1" applyBorder="1" applyAlignment="1">
      <alignment horizontal="left" vertical="justify" wrapText="1"/>
    </xf>
    <xf numFmtId="0" fontId="26" fillId="23" borderId="16" xfId="0" applyFont="1" applyFill="1" applyBorder="1" applyAlignment="1">
      <alignment horizontal="left" vertical="justify" wrapText="1"/>
    </xf>
    <xf numFmtId="0" fontId="33" fillId="23" borderId="13" xfId="0" applyFont="1" applyFill="1" applyBorder="1" applyAlignment="1">
      <alignment horizontal="center" vertical="center"/>
    </xf>
    <xf numFmtId="0" fontId="33" fillId="23" borderId="0" xfId="0" applyFont="1" applyFill="1" applyAlignment="1">
      <alignment horizontal="center" vertical="center"/>
    </xf>
    <xf numFmtId="0" fontId="33" fillId="23" borderId="16" xfId="0" applyFont="1" applyFill="1" applyBorder="1" applyAlignment="1">
      <alignment horizontal="center" vertical="center"/>
    </xf>
    <xf numFmtId="0" fontId="34" fillId="23" borderId="9" xfId="0" applyFont="1" applyFill="1" applyBorder="1" applyAlignment="1">
      <alignment horizontal="left" vertical="center"/>
    </xf>
    <xf numFmtId="0" fontId="33" fillId="23" borderId="10" xfId="0" applyFont="1" applyFill="1" applyBorder="1" applyAlignment="1">
      <alignment horizontal="left" vertical="center"/>
    </xf>
    <xf numFmtId="0" fontId="34" fillId="23" borderId="15" xfId="0" applyFont="1" applyFill="1" applyBorder="1" applyAlignment="1">
      <alignment horizontal="left" vertical="center"/>
    </xf>
    <xf numFmtId="0" fontId="27" fillId="23" borderId="0" xfId="0" applyFont="1" applyFill="1" applyAlignment="1">
      <alignment horizontal="center" vertical="justify"/>
    </xf>
    <xf numFmtId="0" fontId="26" fillId="23" borderId="0" xfId="0" applyFont="1" applyFill="1" applyAlignment="1">
      <alignment horizontal="center" vertical="justify"/>
    </xf>
    <xf numFmtId="0" fontId="26" fillId="23" borderId="0" xfId="0" applyFont="1" applyFill="1" applyAlignment="1">
      <alignment horizontal="left" vertical="justify" wrapText="1"/>
    </xf>
    <xf numFmtId="0" fontId="27" fillId="23" borderId="13" xfId="0" applyFont="1" applyFill="1" applyBorder="1" applyAlignment="1">
      <alignment horizontal="left"/>
    </xf>
    <xf numFmtId="0" fontId="27" fillId="23" borderId="0" xfId="0" applyFont="1" applyFill="1" applyAlignment="1">
      <alignment horizontal="left"/>
    </xf>
    <xf numFmtId="0" fontId="27" fillId="23" borderId="16" xfId="0" applyFont="1" applyFill="1" applyBorder="1" applyAlignment="1">
      <alignment horizontal="left"/>
    </xf>
    <xf numFmtId="0" fontId="26" fillId="23" borderId="0" xfId="0" applyFont="1" applyFill="1" applyAlignment="1">
      <alignment horizontal="left"/>
    </xf>
    <xf numFmtId="0" fontId="26" fillId="23" borderId="14" xfId="0" applyFont="1" applyFill="1" applyBorder="1" applyAlignment="1">
      <alignment horizontal="left"/>
    </xf>
    <xf numFmtId="0" fontId="20" fillId="14" borderId="4" xfId="0" applyFont="1" applyFill="1" applyBorder="1" applyAlignment="1">
      <alignment horizontal="center" vertical="center"/>
    </xf>
    <xf numFmtId="0" fontId="18" fillId="14" borderId="5" xfId="0" applyFont="1" applyFill="1" applyBorder="1" applyAlignment="1">
      <alignment horizontal="center" vertical="center"/>
    </xf>
    <xf numFmtId="0" fontId="20" fillId="14" borderId="1" xfId="0" applyFont="1" applyFill="1" applyBorder="1" applyAlignment="1">
      <alignment horizontal="center" vertical="center"/>
    </xf>
    <xf numFmtId="0" fontId="33" fillId="23" borderId="5" xfId="0" applyFont="1" applyFill="1" applyBorder="1" applyAlignment="1">
      <alignment horizontal="left" vertical="center"/>
    </xf>
    <xf numFmtId="0" fontId="33" fillId="23" borderId="3" xfId="0" applyFont="1" applyFill="1" applyBorder="1" applyAlignment="1">
      <alignment horizontal="left" vertical="center"/>
    </xf>
    <xf numFmtId="0" fontId="33" fillId="23" borderId="7" xfId="0" applyFont="1" applyFill="1" applyBorder="1" applyAlignment="1">
      <alignment horizontal="left" vertical="center"/>
    </xf>
    <xf numFmtId="0" fontId="33" fillId="23" borderId="8" xfId="0" applyFont="1" applyFill="1" applyBorder="1" applyAlignment="1">
      <alignment horizontal="left" vertical="center"/>
    </xf>
    <xf numFmtId="49" fontId="17" fillId="15" borderId="1" xfId="0" applyNumberFormat="1" applyFont="1" applyFill="1" applyBorder="1" applyAlignment="1">
      <alignment horizontal="left" vertical="top" wrapText="1"/>
    </xf>
    <xf numFmtId="49" fontId="17" fillId="15" borderId="1" xfId="0" applyNumberFormat="1" applyFont="1" applyFill="1" applyBorder="1" applyAlignment="1">
      <alignment horizontal="left" vertical="top"/>
    </xf>
    <xf numFmtId="0" fontId="17" fillId="13" borderId="1" xfId="0" applyFont="1" applyFill="1" applyBorder="1" applyAlignment="1" applyProtection="1">
      <alignment horizontal="center" vertical="top"/>
      <protection locked="0"/>
    </xf>
    <xf numFmtId="164" fontId="20" fillId="12" borderId="12" xfId="0" applyNumberFormat="1" applyFont="1" applyFill="1" applyBorder="1" applyAlignment="1">
      <alignment horizontal="center" vertical="center" wrapText="1"/>
    </xf>
    <xf numFmtId="164" fontId="21" fillId="12" borderId="9" xfId="0" applyNumberFormat="1" applyFont="1" applyFill="1" applyBorder="1" applyAlignment="1">
      <alignment horizontal="center" vertical="center" wrapText="1"/>
    </xf>
    <xf numFmtId="164" fontId="21" fillId="12" borderId="13" xfId="0" applyNumberFormat="1" applyFont="1" applyFill="1" applyBorder="1" applyAlignment="1">
      <alignment horizontal="center" vertical="center" wrapText="1"/>
    </xf>
    <xf numFmtId="164" fontId="20" fillId="12" borderId="0" xfId="0" applyNumberFormat="1" applyFont="1" applyFill="1" applyAlignment="1">
      <alignment horizontal="center" vertical="center" wrapText="1"/>
    </xf>
    <xf numFmtId="164" fontId="21" fillId="12" borderId="16" xfId="0" applyNumberFormat="1" applyFont="1" applyFill="1" applyBorder="1" applyAlignment="1">
      <alignment horizontal="center" vertical="center" wrapText="1"/>
    </xf>
    <xf numFmtId="164" fontId="20" fillId="12" borderId="7" xfId="0" applyNumberFormat="1" applyFont="1" applyFill="1" applyBorder="1" applyAlignment="1">
      <alignment horizontal="left" vertical="center" wrapText="1"/>
    </xf>
    <xf numFmtId="164" fontId="20" fillId="12" borderId="8" xfId="0" applyNumberFormat="1" applyFont="1" applyFill="1" applyBorder="1" applyAlignment="1">
      <alignment horizontal="left" vertical="center" wrapText="1"/>
    </xf>
    <xf numFmtId="164" fontId="22" fillId="11" borderId="12" xfId="0" applyNumberFormat="1" applyFont="1" applyFill="1" applyBorder="1" applyAlignment="1">
      <alignment horizontal="center" vertical="center" wrapText="1"/>
    </xf>
    <xf numFmtId="164" fontId="22" fillId="11" borderId="15" xfId="0" applyNumberFormat="1" applyFont="1" applyFill="1" applyBorder="1" applyAlignment="1">
      <alignment horizontal="center" vertical="center" wrapText="1"/>
    </xf>
    <xf numFmtId="164" fontId="20" fillId="12" borderId="10" xfId="0" applyNumberFormat="1" applyFont="1" applyFill="1" applyBorder="1" applyAlignment="1">
      <alignment horizontal="left" vertical="center" wrapText="1"/>
    </xf>
    <xf numFmtId="164" fontId="20" fillId="12" borderId="11" xfId="0" applyNumberFormat="1" applyFont="1" applyFill="1" applyBorder="1" applyAlignment="1">
      <alignment horizontal="left" vertical="center" wrapText="1"/>
    </xf>
    <xf numFmtId="164" fontId="22" fillId="11" borderId="6" xfId="0" applyNumberFormat="1" applyFont="1" applyFill="1" applyBorder="1" applyAlignment="1">
      <alignment horizontal="center" vertical="center" wrapText="1"/>
    </xf>
    <xf numFmtId="164" fontId="22" fillId="11" borderId="13" xfId="0" applyNumberFormat="1" applyFont="1" applyFill="1" applyBorder="1" applyAlignment="1">
      <alignment horizontal="center" vertical="center" wrapText="1"/>
    </xf>
    <xf numFmtId="164" fontId="20" fillId="12" borderId="6" xfId="0" applyNumberFormat="1" applyFont="1" applyFill="1" applyBorder="1" applyAlignment="1">
      <alignment horizontal="left" vertical="center" wrapText="1"/>
    </xf>
    <xf numFmtId="164" fontId="20" fillId="12" borderId="13" xfId="0" applyNumberFormat="1" applyFont="1" applyFill="1" applyBorder="1" applyAlignment="1">
      <alignment horizontal="left" vertical="center" wrapText="1"/>
    </xf>
    <xf numFmtId="164" fontId="20" fillId="12" borderId="0" xfId="0" applyNumberFormat="1" applyFont="1" applyFill="1" applyAlignment="1">
      <alignment horizontal="left" vertical="center" wrapText="1"/>
    </xf>
    <xf numFmtId="164" fontId="20" fillId="12" borderId="14" xfId="0" applyNumberFormat="1" applyFont="1" applyFill="1" applyBorder="1" applyAlignment="1">
      <alignment horizontal="left" vertical="center" wrapText="1"/>
    </xf>
    <xf numFmtId="0" fontId="17" fillId="21" borderId="1" xfId="0" applyFont="1" applyFill="1" applyBorder="1" applyAlignment="1" applyProtection="1">
      <alignment horizontal="center"/>
      <protection locked="0"/>
    </xf>
    <xf numFmtId="0" fontId="20" fillId="12" borderId="4" xfId="0" applyFont="1" applyFill="1" applyBorder="1" applyAlignment="1">
      <alignment horizontal="center"/>
    </xf>
    <xf numFmtId="0" fontId="20" fillId="12" borderId="5" xfId="0" applyFont="1" applyFill="1" applyBorder="1" applyAlignment="1">
      <alignment horizontal="center"/>
    </xf>
    <xf numFmtId="0" fontId="20" fillId="12" borderId="1" xfId="0" applyFont="1" applyFill="1" applyBorder="1" applyAlignment="1">
      <alignment horizontal="center"/>
    </xf>
    <xf numFmtId="0" fontId="30" fillId="9" borderId="1" xfId="0" applyFont="1" applyFill="1" applyBorder="1" applyAlignment="1" applyProtection="1">
      <alignment horizontal="center"/>
      <protection locked="0"/>
    </xf>
    <xf numFmtId="0" fontId="17" fillId="22" borderId="1" xfId="0" applyFont="1" applyFill="1" applyBorder="1" applyAlignment="1" applyProtection="1">
      <alignment horizontal="center"/>
      <protection locked="0"/>
    </xf>
    <xf numFmtId="0" fontId="17" fillId="21" borderId="4" xfId="0" applyFont="1" applyFill="1" applyBorder="1" applyAlignment="1" applyProtection="1">
      <alignment horizontal="center" vertical="center"/>
      <protection locked="0"/>
    </xf>
    <xf numFmtId="0" fontId="17" fillId="21" borderId="5" xfId="0" applyFont="1" applyFill="1" applyBorder="1" applyAlignment="1" applyProtection="1">
      <alignment horizontal="center" vertical="center"/>
      <protection locked="0"/>
    </xf>
    <xf numFmtId="0" fontId="17" fillId="21" borderId="3" xfId="0" applyFont="1" applyFill="1" applyBorder="1" applyAlignment="1" applyProtection="1">
      <alignment horizontal="center" vertical="center"/>
      <protection locked="0"/>
    </xf>
    <xf numFmtId="0" fontId="17" fillId="14" borderId="4" xfId="0" applyFont="1" applyFill="1" applyBorder="1" applyAlignment="1">
      <alignment horizontal="left" vertical="center"/>
    </xf>
    <xf numFmtId="0" fontId="18" fillId="16" borderId="1" xfId="0" applyFont="1" applyFill="1" applyBorder="1" applyAlignment="1">
      <alignment horizontal="center" vertical="center"/>
    </xf>
    <xf numFmtId="0" fontId="18" fillId="16" borderId="5" xfId="0" applyFont="1" applyFill="1" applyBorder="1" applyAlignment="1">
      <alignment horizontal="center" vertical="center"/>
    </xf>
    <xf numFmtId="0" fontId="18" fillId="16" borderId="4" xfId="0" applyFont="1" applyFill="1" applyBorder="1" applyAlignment="1">
      <alignment horizontal="center" vertical="center"/>
    </xf>
    <xf numFmtId="0" fontId="18" fillId="16" borderId="3" xfId="0" applyFont="1" applyFill="1" applyBorder="1" applyAlignment="1">
      <alignment horizontal="center" vertical="center"/>
    </xf>
    <xf numFmtId="0" fontId="24" fillId="15" borderId="4" xfId="0" applyFont="1" applyFill="1" applyBorder="1" applyAlignment="1">
      <alignment horizontal="center" vertical="center" wrapText="1"/>
    </xf>
    <xf numFmtId="0" fontId="24" fillId="15" borderId="5" xfId="0" applyFont="1" applyFill="1" applyBorder="1" applyAlignment="1">
      <alignment horizontal="center" vertical="center" wrapText="1"/>
    </xf>
    <xf numFmtId="0" fontId="24" fillId="15" borderId="1" xfId="0" applyFont="1" applyFill="1" applyBorder="1" applyAlignment="1">
      <alignment horizontal="center" vertical="center" wrapText="1"/>
    </xf>
    <xf numFmtId="0" fontId="23" fillId="0" borderId="6" xfId="0" applyFont="1" applyBorder="1" applyAlignment="1" applyProtection="1">
      <alignment horizontal="left" vertical="center" wrapText="1"/>
      <protection locked="0"/>
    </xf>
    <xf numFmtId="0" fontId="23" fillId="0" borderId="7" xfId="0" applyFont="1" applyBorder="1" applyAlignment="1" applyProtection="1">
      <alignment horizontal="left" vertical="center" wrapText="1"/>
      <protection locked="0"/>
    </xf>
    <xf numFmtId="0" fontId="23" fillId="0" borderId="12"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10" xfId="0" applyFont="1" applyBorder="1" applyAlignment="1" applyProtection="1">
      <alignment horizontal="left" vertical="center" wrapText="1"/>
      <protection locked="0"/>
    </xf>
    <xf numFmtId="49" fontId="18" fillId="10" borderId="1" xfId="0" applyNumberFormat="1" applyFont="1" applyFill="1" applyBorder="1" applyAlignment="1">
      <alignment horizontal="left" vertical="top" wrapText="1"/>
    </xf>
    <xf numFmtId="0" fontId="17" fillId="21" borderId="1" xfId="0" applyFont="1" applyFill="1" applyBorder="1" applyAlignment="1" applyProtection="1">
      <alignment horizontal="center" vertical="center"/>
      <protection locked="0"/>
    </xf>
    <xf numFmtId="0" fontId="0" fillId="9" borderId="7" xfId="0" applyFill="1" applyBorder="1" applyAlignment="1">
      <alignment horizontal="justify" vertical="top" wrapText="1"/>
    </xf>
    <xf numFmtId="0" fontId="0" fillId="9" borderId="7" xfId="0" applyFill="1" applyBorder="1" applyAlignment="1">
      <alignment horizontal="justify" vertical="top"/>
    </xf>
    <xf numFmtId="0" fontId="0" fillId="9" borderId="0" xfId="0" applyFill="1" applyAlignment="1">
      <alignment horizontal="justify" vertical="top"/>
    </xf>
    <xf numFmtId="0" fontId="0" fillId="9" borderId="10" xfId="0" applyFill="1" applyBorder="1" applyAlignment="1">
      <alignment horizontal="justify" vertical="top"/>
    </xf>
    <xf numFmtId="0" fontId="30" fillId="9" borderId="0" xfId="0" applyFont="1" applyFill="1" applyAlignment="1">
      <alignment horizontal="center"/>
    </xf>
    <xf numFmtId="0" fontId="38" fillId="9" borderId="0" xfId="0" applyFont="1" applyFill="1" applyAlignment="1">
      <alignment horizontal="center"/>
    </xf>
    <xf numFmtId="0" fontId="24" fillId="15" borderId="3" xfId="0" applyFont="1" applyFill="1" applyBorder="1" applyAlignment="1">
      <alignment horizontal="center" vertical="center" wrapText="1"/>
    </xf>
    <xf numFmtId="0" fontId="23" fillId="0" borderId="6" xfId="0" applyFont="1" applyBorder="1" applyAlignment="1" applyProtection="1">
      <alignment horizontal="center" vertical="center" wrapText="1"/>
      <protection locked="0"/>
    </xf>
    <xf numFmtId="0" fontId="23" fillId="0" borderId="7" xfId="0" applyFont="1" applyBorder="1" applyAlignment="1" applyProtection="1">
      <alignment horizontal="center" vertical="center" wrapText="1"/>
      <protection locked="0"/>
    </xf>
    <xf numFmtId="0" fontId="23" fillId="0" borderId="8"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9"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20" fillId="12" borderId="3" xfId="0" applyFont="1" applyFill="1" applyBorder="1" applyAlignment="1">
      <alignment horizontal="center"/>
    </xf>
    <xf numFmtId="0" fontId="17" fillId="14" borderId="3" xfId="0" applyFont="1" applyFill="1" applyBorder="1" applyAlignment="1">
      <alignment horizontal="left" vertical="center"/>
    </xf>
    <xf numFmtId="0" fontId="17" fillId="14" borderId="4" xfId="0" applyFont="1" applyFill="1" applyBorder="1" applyAlignment="1">
      <alignment horizontal="center" vertical="center"/>
    </xf>
    <xf numFmtId="0" fontId="17" fillId="14" borderId="5" xfId="0" applyFont="1" applyFill="1" applyBorder="1" applyAlignment="1">
      <alignment horizontal="center" vertical="center"/>
    </xf>
    <xf numFmtId="0" fontId="17" fillId="0" borderId="1" xfId="0" applyFont="1" applyBorder="1" applyAlignment="1" applyProtection="1">
      <alignment horizontal="center" vertical="top"/>
      <protection locked="0"/>
    </xf>
    <xf numFmtId="169" fontId="20" fillId="23" borderId="1" xfId="0" applyNumberFormat="1" applyFont="1" applyFill="1" applyBorder="1" applyAlignment="1">
      <alignment horizontal="center" vertical="center" wrapText="1"/>
    </xf>
    <xf numFmtId="0" fontId="28" fillId="23" borderId="1" xfId="0" applyFont="1" applyFill="1" applyBorder="1" applyAlignment="1">
      <alignment horizontal="center"/>
    </xf>
    <xf numFmtId="49" fontId="18" fillId="15" borderId="4" xfId="0" applyNumberFormat="1" applyFont="1" applyFill="1" applyBorder="1" applyAlignment="1">
      <alignment horizontal="left" vertical="center" wrapText="1"/>
    </xf>
    <xf numFmtId="49" fontId="18" fillId="15" borderId="5" xfId="0" applyNumberFormat="1" applyFont="1" applyFill="1" applyBorder="1" applyAlignment="1">
      <alignment horizontal="left" vertical="center" wrapText="1"/>
    </xf>
    <xf numFmtId="49" fontId="18" fillId="15" borderId="3" xfId="0" applyNumberFormat="1" applyFont="1" applyFill="1" applyBorder="1" applyAlignment="1">
      <alignment horizontal="left" vertical="center" wrapText="1"/>
    </xf>
    <xf numFmtId="49" fontId="18" fillId="15" borderId="1" xfId="0" applyNumberFormat="1" applyFont="1" applyFill="1" applyBorder="1" applyAlignment="1">
      <alignment horizontal="center" vertical="center" wrapText="1"/>
    </xf>
    <xf numFmtId="49" fontId="18" fillId="15" borderId="1" xfId="0" applyNumberFormat="1" applyFont="1" applyFill="1" applyBorder="1" applyAlignment="1">
      <alignment horizontal="center" vertical="center"/>
    </xf>
    <xf numFmtId="0" fontId="17" fillId="20" borderId="1" xfId="0" applyFont="1" applyFill="1" applyBorder="1" applyAlignment="1" applyProtection="1">
      <alignment horizontal="center" vertical="top"/>
      <protection locked="0"/>
    </xf>
    <xf numFmtId="164" fontId="20" fillId="12" borderId="6" xfId="0" applyNumberFormat="1" applyFont="1" applyFill="1" applyBorder="1" applyAlignment="1">
      <alignment horizontal="center" vertical="center" wrapText="1"/>
    </xf>
    <xf numFmtId="164" fontId="20" fillId="12" borderId="7" xfId="0" applyNumberFormat="1" applyFont="1" applyFill="1" applyBorder="1" applyAlignment="1">
      <alignment horizontal="center" vertical="center" wrapText="1"/>
    </xf>
    <xf numFmtId="164" fontId="20" fillId="12" borderId="8" xfId="0" applyNumberFormat="1" applyFont="1" applyFill="1" applyBorder="1" applyAlignment="1">
      <alignment horizontal="center" vertical="center" wrapText="1"/>
    </xf>
    <xf numFmtId="164" fontId="20" fillId="12" borderId="10" xfId="0" applyNumberFormat="1" applyFont="1" applyFill="1" applyBorder="1" applyAlignment="1">
      <alignment horizontal="center" vertical="center" wrapText="1"/>
    </xf>
    <xf numFmtId="164" fontId="20" fillId="12" borderId="11" xfId="0" applyNumberFormat="1" applyFont="1" applyFill="1" applyBorder="1" applyAlignment="1">
      <alignment horizontal="center" vertical="center" wrapText="1"/>
    </xf>
    <xf numFmtId="164" fontId="20" fillId="12" borderId="1" xfId="0" applyNumberFormat="1" applyFont="1" applyFill="1" applyBorder="1" applyAlignment="1">
      <alignment horizontal="left" vertical="center" wrapText="1"/>
    </xf>
    <xf numFmtId="0" fontId="20" fillId="19" borderId="1" xfId="0" applyFont="1" applyFill="1" applyBorder="1" applyAlignment="1">
      <alignment horizontal="left" vertical="top"/>
    </xf>
    <xf numFmtId="0" fontId="25" fillId="19" borderId="3" xfId="0" applyFont="1" applyFill="1" applyBorder="1" applyAlignment="1">
      <alignment horizontal="left" vertical="center"/>
    </xf>
    <xf numFmtId="0" fontId="17" fillId="20" borderId="4" xfId="0" applyFont="1" applyFill="1" applyBorder="1" applyAlignment="1" applyProtection="1">
      <alignment horizontal="center" vertical="center"/>
      <protection locked="0"/>
    </xf>
    <xf numFmtId="0" fontId="17" fillId="20" borderId="5" xfId="0" applyFont="1" applyFill="1" applyBorder="1" applyAlignment="1" applyProtection="1">
      <alignment horizontal="center" vertical="center"/>
      <protection locked="0"/>
    </xf>
    <xf numFmtId="0" fontId="17" fillId="20" borderId="3" xfId="0" applyFont="1" applyFill="1" applyBorder="1" applyAlignment="1" applyProtection="1">
      <alignment horizontal="center" vertical="center"/>
      <protection locked="0"/>
    </xf>
    <xf numFmtId="0" fontId="18" fillId="14" borderId="1" xfId="0" applyFont="1" applyFill="1" applyBorder="1" applyAlignment="1">
      <alignment horizontal="center" vertical="center"/>
    </xf>
    <xf numFmtId="0" fontId="20" fillId="14" borderId="4" xfId="0" applyFont="1" applyFill="1" applyBorder="1" applyAlignment="1">
      <alignment horizontal="left" vertical="center"/>
    </xf>
    <xf numFmtId="0" fontId="20" fillId="14" borderId="5" xfId="0" applyFont="1" applyFill="1" applyBorder="1" applyAlignment="1">
      <alignment horizontal="left" vertical="center"/>
    </xf>
    <xf numFmtId="0" fontId="20" fillId="14" borderId="3" xfId="0" applyFont="1" applyFill="1" applyBorder="1" applyAlignment="1">
      <alignment horizontal="left" vertical="center"/>
    </xf>
    <xf numFmtId="0" fontId="26" fillId="0" borderId="1" xfId="0" applyFont="1" applyBorder="1" applyAlignment="1">
      <alignment horizontal="justify" vertical="top" wrapText="1"/>
    </xf>
    <xf numFmtId="0" fontId="26" fillId="0" borderId="1" xfId="0" applyFont="1" applyBorder="1" applyAlignment="1">
      <alignment horizontal="justify" vertical="top"/>
    </xf>
  </cellXfs>
  <cellStyles count="27">
    <cellStyle name="Accent" xfId="1" xr:uid="{9AED206F-278D-4EE8-B474-1945762F1C09}"/>
    <cellStyle name="Accent 1" xfId="2" xr:uid="{28DF25DE-A9FF-4012-8DD7-02CA7C36024F}"/>
    <cellStyle name="Accent 2" xfId="3" xr:uid="{6B96C22D-4FF3-436E-BCA1-15361E97F85B}"/>
    <cellStyle name="Accent 3" xfId="4" xr:uid="{0931AA2A-072E-499E-ABA5-5C039F8AE011}"/>
    <cellStyle name="Bad" xfId="5" xr:uid="{1FA87694-A593-412E-B982-531DA82F4C6E}"/>
    <cellStyle name="Error" xfId="6" xr:uid="{721D209B-84F1-4E1C-B4C5-9E4D47039CC2}"/>
    <cellStyle name="Excel Built-in Comma" xfId="7" xr:uid="{12C54A64-ED79-4964-B420-18F3DBE18DD9}"/>
    <cellStyle name="Footnote" xfId="8" xr:uid="{761354BC-4660-4840-BF1E-3D278CA795C9}"/>
    <cellStyle name="Good" xfId="9" xr:uid="{468FE6E7-B1FD-4B05-BF12-C48E4577659E}"/>
    <cellStyle name="Heading" xfId="10" xr:uid="{9BEDA0C2-F04E-4173-B129-524A9A3A60F1}"/>
    <cellStyle name="Heading (user)" xfId="11" xr:uid="{99868FD6-F3CB-4961-A54E-994B545093E4}"/>
    <cellStyle name="Heading 1" xfId="12" xr:uid="{E471C439-E3BD-41AA-9B45-43B9C9B323B8}"/>
    <cellStyle name="Heading 2" xfId="13" xr:uid="{EB3CD877-8413-420F-A5AB-71EDAF5FE1A2}"/>
    <cellStyle name="Heading1" xfId="14" xr:uid="{4DE3C172-7BC5-445A-80AC-19479B79342F}"/>
    <cellStyle name="Hyperlink" xfId="15" xr:uid="{7CA3E23A-EC26-4C19-9A85-A3AD7FD1B5C3}"/>
    <cellStyle name="Moeda" xfId="16" builtinId="4" customBuiltin="1"/>
    <cellStyle name="Neutral" xfId="17" xr:uid="{31AEE07E-135E-48AA-BB84-F6823D4ECD81}"/>
    <cellStyle name="Normal" xfId="0" builtinId="0" customBuiltin="1"/>
    <cellStyle name="Note" xfId="18" xr:uid="{7AE71A9D-4F93-4C63-A79E-00CD587765A0}"/>
    <cellStyle name="Porcentagem" xfId="19" builtinId="5" customBuiltin="1"/>
    <cellStyle name="Result" xfId="20" xr:uid="{845675C8-1CF5-48F5-BA38-CAE8B85ACA70}"/>
    <cellStyle name="Result2" xfId="21" xr:uid="{2CAD4D42-9F7C-4FBF-BBD7-C88AA46BF837}"/>
    <cellStyle name="Status" xfId="22" xr:uid="{95BEE843-724E-423A-8955-B88D0C558479}"/>
    <cellStyle name="Text" xfId="23" xr:uid="{28C5B2C0-7B3F-4197-AC85-5E53405B832B}"/>
    <cellStyle name="Texto Explicativo 2" xfId="24" xr:uid="{4330053C-8DF8-4D30-A1F6-6F3E142CD4A4}"/>
    <cellStyle name="Vírgula 2" xfId="25" xr:uid="{9674F223-D136-4E45-8CBC-EA3636319EE6}"/>
    <cellStyle name="Warning" xfId="26" xr:uid="{2847ED15-7659-4075-9CA4-9E8F3C19B5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37496-EC0F-4448-AAF2-EBB1C32DB477}">
  <dimension ref="A1:BD93"/>
  <sheetViews>
    <sheetView topLeftCell="A15" workbookViewId="0">
      <selection activeCell="B3" sqref="B3:P37"/>
    </sheetView>
  </sheetViews>
  <sheetFormatPr defaultRowHeight="14"/>
  <cols>
    <col min="1" max="1" width="3.1640625" style="3" customWidth="1"/>
    <col min="17" max="17" width="3.4140625" customWidth="1"/>
  </cols>
  <sheetData>
    <row r="1" spans="1:56" ht="20">
      <c r="B1" s="201" t="s">
        <v>105</v>
      </c>
      <c r="C1" s="201"/>
      <c r="D1" s="201"/>
      <c r="E1" s="201"/>
      <c r="F1" s="201"/>
      <c r="G1" s="201"/>
      <c r="H1" s="201"/>
      <c r="I1" s="201"/>
      <c r="J1" s="201"/>
      <c r="K1" s="201"/>
      <c r="L1" s="201"/>
      <c r="M1" s="201"/>
      <c r="N1" s="201"/>
      <c r="O1" s="201"/>
      <c r="P1" s="201"/>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row>
    <row r="2" spans="1:56" ht="20">
      <c r="B2" s="202" t="s">
        <v>106</v>
      </c>
      <c r="C2" s="202"/>
      <c r="D2" s="202"/>
      <c r="E2" s="202"/>
      <c r="F2" s="202"/>
      <c r="G2" s="202"/>
      <c r="H2" s="202"/>
      <c r="I2" s="202"/>
      <c r="J2" s="202"/>
      <c r="K2" s="202"/>
      <c r="L2" s="202"/>
      <c r="M2" s="202"/>
      <c r="N2" s="202"/>
      <c r="O2" s="202"/>
      <c r="P2" s="202"/>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row>
    <row r="3" spans="1:56">
      <c r="A3" s="64"/>
      <c r="B3" s="197" t="s">
        <v>108</v>
      </c>
      <c r="C3" s="198"/>
      <c r="D3" s="198"/>
      <c r="E3" s="198"/>
      <c r="F3" s="198"/>
      <c r="G3" s="198"/>
      <c r="H3" s="198"/>
      <c r="I3" s="198"/>
      <c r="J3" s="198"/>
      <c r="K3" s="198"/>
      <c r="L3" s="198"/>
      <c r="M3" s="198"/>
      <c r="N3" s="198"/>
      <c r="O3" s="198"/>
      <c r="P3" s="198"/>
      <c r="Q3" s="65"/>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row>
    <row r="4" spans="1:56">
      <c r="A4" s="66"/>
      <c r="B4" s="199"/>
      <c r="C4" s="199"/>
      <c r="D4" s="199"/>
      <c r="E4" s="199"/>
      <c r="F4" s="199"/>
      <c r="G4" s="199"/>
      <c r="H4" s="199"/>
      <c r="I4" s="199"/>
      <c r="J4" s="199"/>
      <c r="K4" s="199"/>
      <c r="L4" s="199"/>
      <c r="M4" s="199"/>
      <c r="N4" s="199"/>
      <c r="O4" s="199"/>
      <c r="P4" s="199"/>
      <c r="Q4" s="67"/>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row>
    <row r="5" spans="1:56">
      <c r="A5" s="66"/>
      <c r="B5" s="199"/>
      <c r="C5" s="199"/>
      <c r="D5" s="199"/>
      <c r="E5" s="199"/>
      <c r="F5" s="199"/>
      <c r="G5" s="199"/>
      <c r="H5" s="199"/>
      <c r="I5" s="199"/>
      <c r="J5" s="199"/>
      <c r="K5" s="199"/>
      <c r="L5" s="199"/>
      <c r="M5" s="199"/>
      <c r="N5" s="199"/>
      <c r="O5" s="199"/>
      <c r="P5" s="199"/>
      <c r="Q5" s="67"/>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row>
    <row r="6" spans="1:56">
      <c r="A6" s="66"/>
      <c r="B6" s="199"/>
      <c r="C6" s="199"/>
      <c r="D6" s="199"/>
      <c r="E6" s="199"/>
      <c r="F6" s="199"/>
      <c r="G6" s="199"/>
      <c r="H6" s="199"/>
      <c r="I6" s="199"/>
      <c r="J6" s="199"/>
      <c r="K6" s="199"/>
      <c r="L6" s="199"/>
      <c r="M6" s="199"/>
      <c r="N6" s="199"/>
      <c r="O6" s="199"/>
      <c r="P6" s="199"/>
      <c r="Q6" s="67"/>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row>
    <row r="7" spans="1:56">
      <c r="A7" s="66"/>
      <c r="B7" s="199"/>
      <c r="C7" s="199"/>
      <c r="D7" s="199"/>
      <c r="E7" s="199"/>
      <c r="F7" s="199"/>
      <c r="G7" s="199"/>
      <c r="H7" s="199"/>
      <c r="I7" s="199"/>
      <c r="J7" s="199"/>
      <c r="K7" s="199"/>
      <c r="L7" s="199"/>
      <c r="M7" s="199"/>
      <c r="N7" s="199"/>
      <c r="O7" s="199"/>
      <c r="P7" s="199"/>
      <c r="Q7" s="67"/>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row>
    <row r="8" spans="1:56">
      <c r="A8" s="66"/>
      <c r="B8" s="199"/>
      <c r="C8" s="199"/>
      <c r="D8" s="199"/>
      <c r="E8" s="199"/>
      <c r="F8" s="199"/>
      <c r="G8" s="199"/>
      <c r="H8" s="199"/>
      <c r="I8" s="199"/>
      <c r="J8" s="199"/>
      <c r="K8" s="199"/>
      <c r="L8" s="199"/>
      <c r="M8" s="199"/>
      <c r="N8" s="199"/>
      <c r="O8" s="199"/>
      <c r="P8" s="199"/>
      <c r="Q8" s="67"/>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row>
    <row r="9" spans="1:56">
      <c r="A9" s="66"/>
      <c r="B9" s="199"/>
      <c r="C9" s="199"/>
      <c r="D9" s="199"/>
      <c r="E9" s="199"/>
      <c r="F9" s="199"/>
      <c r="G9" s="199"/>
      <c r="H9" s="199"/>
      <c r="I9" s="199"/>
      <c r="J9" s="199"/>
      <c r="K9" s="199"/>
      <c r="L9" s="199"/>
      <c r="M9" s="199"/>
      <c r="N9" s="199"/>
      <c r="O9" s="199"/>
      <c r="P9" s="199"/>
      <c r="Q9" s="67"/>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row>
    <row r="10" spans="1:56">
      <c r="A10" s="66"/>
      <c r="B10" s="199"/>
      <c r="C10" s="199"/>
      <c r="D10" s="199"/>
      <c r="E10" s="199"/>
      <c r="F10" s="199"/>
      <c r="G10" s="199"/>
      <c r="H10" s="199"/>
      <c r="I10" s="199"/>
      <c r="J10" s="199"/>
      <c r="K10" s="199"/>
      <c r="L10" s="199"/>
      <c r="M10" s="199"/>
      <c r="N10" s="199"/>
      <c r="O10" s="199"/>
      <c r="P10" s="199"/>
      <c r="Q10" s="67"/>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row>
    <row r="11" spans="1:56">
      <c r="A11" s="66"/>
      <c r="B11" s="199"/>
      <c r="C11" s="199"/>
      <c r="D11" s="199"/>
      <c r="E11" s="199"/>
      <c r="F11" s="199"/>
      <c r="G11" s="199"/>
      <c r="H11" s="199"/>
      <c r="I11" s="199"/>
      <c r="J11" s="199"/>
      <c r="K11" s="199"/>
      <c r="L11" s="199"/>
      <c r="M11" s="199"/>
      <c r="N11" s="199"/>
      <c r="O11" s="199"/>
      <c r="P11" s="199"/>
      <c r="Q11" s="67"/>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row>
    <row r="12" spans="1:56">
      <c r="A12" s="66"/>
      <c r="B12" s="199"/>
      <c r="C12" s="199"/>
      <c r="D12" s="199"/>
      <c r="E12" s="199"/>
      <c r="F12" s="199"/>
      <c r="G12" s="199"/>
      <c r="H12" s="199"/>
      <c r="I12" s="199"/>
      <c r="J12" s="199"/>
      <c r="K12" s="199"/>
      <c r="L12" s="199"/>
      <c r="M12" s="199"/>
      <c r="N12" s="199"/>
      <c r="O12" s="199"/>
      <c r="P12" s="199"/>
      <c r="Q12" s="67"/>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row>
    <row r="13" spans="1:56">
      <c r="A13" s="66"/>
      <c r="B13" s="199"/>
      <c r="C13" s="199"/>
      <c r="D13" s="199"/>
      <c r="E13" s="199"/>
      <c r="F13" s="199"/>
      <c r="G13" s="199"/>
      <c r="H13" s="199"/>
      <c r="I13" s="199"/>
      <c r="J13" s="199"/>
      <c r="K13" s="199"/>
      <c r="L13" s="199"/>
      <c r="M13" s="199"/>
      <c r="N13" s="199"/>
      <c r="O13" s="199"/>
      <c r="P13" s="199"/>
      <c r="Q13" s="67"/>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row>
    <row r="14" spans="1:56">
      <c r="A14" s="66"/>
      <c r="B14" s="199"/>
      <c r="C14" s="199"/>
      <c r="D14" s="199"/>
      <c r="E14" s="199"/>
      <c r="F14" s="199"/>
      <c r="G14" s="199"/>
      <c r="H14" s="199"/>
      <c r="I14" s="199"/>
      <c r="J14" s="199"/>
      <c r="K14" s="199"/>
      <c r="L14" s="199"/>
      <c r="M14" s="199"/>
      <c r="N14" s="199"/>
      <c r="O14" s="199"/>
      <c r="P14" s="199"/>
      <c r="Q14" s="67"/>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row>
    <row r="15" spans="1:56">
      <c r="A15" s="66"/>
      <c r="B15" s="199"/>
      <c r="C15" s="199"/>
      <c r="D15" s="199"/>
      <c r="E15" s="199"/>
      <c r="F15" s="199"/>
      <c r="G15" s="199"/>
      <c r="H15" s="199"/>
      <c r="I15" s="199"/>
      <c r="J15" s="199"/>
      <c r="K15" s="199"/>
      <c r="L15" s="199"/>
      <c r="M15" s="199"/>
      <c r="N15" s="199"/>
      <c r="O15" s="199"/>
      <c r="P15" s="199"/>
      <c r="Q15" s="67"/>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row>
    <row r="16" spans="1:56">
      <c r="A16" s="66"/>
      <c r="B16" s="199"/>
      <c r="C16" s="199"/>
      <c r="D16" s="199"/>
      <c r="E16" s="199"/>
      <c r="F16" s="199"/>
      <c r="G16" s="199"/>
      <c r="H16" s="199"/>
      <c r="I16" s="199"/>
      <c r="J16" s="199"/>
      <c r="K16" s="199"/>
      <c r="L16" s="199"/>
      <c r="M16" s="199"/>
      <c r="N16" s="199"/>
      <c r="O16" s="199"/>
      <c r="P16" s="199"/>
      <c r="Q16" s="67"/>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row>
    <row r="17" spans="1:56">
      <c r="A17" s="66"/>
      <c r="B17" s="199"/>
      <c r="C17" s="199"/>
      <c r="D17" s="199"/>
      <c r="E17" s="199"/>
      <c r="F17" s="199"/>
      <c r="G17" s="199"/>
      <c r="H17" s="199"/>
      <c r="I17" s="199"/>
      <c r="J17" s="199"/>
      <c r="K17" s="199"/>
      <c r="L17" s="199"/>
      <c r="M17" s="199"/>
      <c r="N17" s="199"/>
      <c r="O17" s="199"/>
      <c r="P17" s="199"/>
      <c r="Q17" s="67"/>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row>
    <row r="18" spans="1:56">
      <c r="A18" s="66"/>
      <c r="B18" s="199"/>
      <c r="C18" s="199"/>
      <c r="D18" s="199"/>
      <c r="E18" s="199"/>
      <c r="F18" s="199"/>
      <c r="G18" s="199"/>
      <c r="H18" s="199"/>
      <c r="I18" s="199"/>
      <c r="J18" s="199"/>
      <c r="K18" s="199"/>
      <c r="L18" s="199"/>
      <c r="M18" s="199"/>
      <c r="N18" s="199"/>
      <c r="O18" s="199"/>
      <c r="P18" s="199"/>
      <c r="Q18" s="67"/>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row>
    <row r="19" spans="1:56">
      <c r="A19" s="66"/>
      <c r="B19" s="199"/>
      <c r="C19" s="199"/>
      <c r="D19" s="199"/>
      <c r="E19" s="199"/>
      <c r="F19" s="199"/>
      <c r="G19" s="199"/>
      <c r="H19" s="199"/>
      <c r="I19" s="199"/>
      <c r="J19" s="199"/>
      <c r="K19" s="199"/>
      <c r="L19" s="199"/>
      <c r="M19" s="199"/>
      <c r="N19" s="199"/>
      <c r="O19" s="199"/>
      <c r="P19" s="199"/>
      <c r="Q19" s="67"/>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row>
    <row r="20" spans="1:56">
      <c r="A20" s="66"/>
      <c r="B20" s="199"/>
      <c r="C20" s="199"/>
      <c r="D20" s="199"/>
      <c r="E20" s="199"/>
      <c r="F20" s="199"/>
      <c r="G20" s="199"/>
      <c r="H20" s="199"/>
      <c r="I20" s="199"/>
      <c r="J20" s="199"/>
      <c r="K20" s="199"/>
      <c r="L20" s="199"/>
      <c r="M20" s="199"/>
      <c r="N20" s="199"/>
      <c r="O20" s="199"/>
      <c r="P20" s="199"/>
      <c r="Q20" s="67"/>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row>
    <row r="21" spans="1:56">
      <c r="A21" s="66"/>
      <c r="B21" s="199"/>
      <c r="C21" s="199"/>
      <c r="D21" s="199"/>
      <c r="E21" s="199"/>
      <c r="F21" s="199"/>
      <c r="G21" s="199"/>
      <c r="H21" s="199"/>
      <c r="I21" s="199"/>
      <c r="J21" s="199"/>
      <c r="K21" s="199"/>
      <c r="L21" s="199"/>
      <c r="M21" s="199"/>
      <c r="N21" s="199"/>
      <c r="O21" s="199"/>
      <c r="P21" s="199"/>
      <c r="Q21" s="67"/>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row>
    <row r="22" spans="1:56">
      <c r="A22" s="66"/>
      <c r="B22" s="199"/>
      <c r="C22" s="199"/>
      <c r="D22" s="199"/>
      <c r="E22" s="199"/>
      <c r="F22" s="199"/>
      <c r="G22" s="199"/>
      <c r="H22" s="199"/>
      <c r="I22" s="199"/>
      <c r="J22" s="199"/>
      <c r="K22" s="199"/>
      <c r="L22" s="199"/>
      <c r="M22" s="199"/>
      <c r="N22" s="199"/>
      <c r="O22" s="199"/>
      <c r="P22" s="199"/>
      <c r="Q22" s="67"/>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row>
    <row r="23" spans="1:56">
      <c r="A23" s="66"/>
      <c r="B23" s="199"/>
      <c r="C23" s="199"/>
      <c r="D23" s="199"/>
      <c r="E23" s="199"/>
      <c r="F23" s="199"/>
      <c r="G23" s="199"/>
      <c r="H23" s="199"/>
      <c r="I23" s="199"/>
      <c r="J23" s="199"/>
      <c r="K23" s="199"/>
      <c r="L23" s="199"/>
      <c r="M23" s="199"/>
      <c r="N23" s="199"/>
      <c r="O23" s="199"/>
      <c r="P23" s="199"/>
      <c r="Q23" s="67"/>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row>
    <row r="24" spans="1:56">
      <c r="A24" s="66"/>
      <c r="B24" s="199"/>
      <c r="C24" s="199"/>
      <c r="D24" s="199"/>
      <c r="E24" s="199"/>
      <c r="F24" s="199"/>
      <c r="G24" s="199"/>
      <c r="H24" s="199"/>
      <c r="I24" s="199"/>
      <c r="J24" s="199"/>
      <c r="K24" s="199"/>
      <c r="L24" s="199"/>
      <c r="M24" s="199"/>
      <c r="N24" s="199"/>
      <c r="O24" s="199"/>
      <c r="P24" s="199"/>
      <c r="Q24" s="67"/>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row>
    <row r="25" spans="1:56">
      <c r="A25" s="66"/>
      <c r="B25" s="199"/>
      <c r="C25" s="199"/>
      <c r="D25" s="199"/>
      <c r="E25" s="199"/>
      <c r="F25" s="199"/>
      <c r="G25" s="199"/>
      <c r="H25" s="199"/>
      <c r="I25" s="199"/>
      <c r="J25" s="199"/>
      <c r="K25" s="199"/>
      <c r="L25" s="199"/>
      <c r="M25" s="199"/>
      <c r="N25" s="199"/>
      <c r="O25" s="199"/>
      <c r="P25" s="199"/>
      <c r="Q25" s="67"/>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row>
    <row r="26" spans="1:56">
      <c r="A26" s="66"/>
      <c r="B26" s="199"/>
      <c r="C26" s="199"/>
      <c r="D26" s="199"/>
      <c r="E26" s="199"/>
      <c r="F26" s="199"/>
      <c r="G26" s="199"/>
      <c r="H26" s="199"/>
      <c r="I26" s="199"/>
      <c r="J26" s="199"/>
      <c r="K26" s="199"/>
      <c r="L26" s="199"/>
      <c r="M26" s="199"/>
      <c r="N26" s="199"/>
      <c r="O26" s="199"/>
      <c r="P26" s="199"/>
      <c r="Q26" s="67"/>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row>
    <row r="27" spans="1:56">
      <c r="A27" s="66"/>
      <c r="B27" s="199"/>
      <c r="C27" s="199"/>
      <c r="D27" s="199"/>
      <c r="E27" s="199"/>
      <c r="F27" s="199"/>
      <c r="G27" s="199"/>
      <c r="H27" s="199"/>
      <c r="I27" s="199"/>
      <c r="J27" s="199"/>
      <c r="K27" s="199"/>
      <c r="L27" s="199"/>
      <c r="M27" s="199"/>
      <c r="N27" s="199"/>
      <c r="O27" s="199"/>
      <c r="P27" s="199"/>
      <c r="Q27" s="67"/>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row>
    <row r="28" spans="1:56">
      <c r="A28" s="66"/>
      <c r="B28" s="199"/>
      <c r="C28" s="199"/>
      <c r="D28" s="199"/>
      <c r="E28" s="199"/>
      <c r="F28" s="199"/>
      <c r="G28" s="199"/>
      <c r="H28" s="199"/>
      <c r="I28" s="199"/>
      <c r="J28" s="199"/>
      <c r="K28" s="199"/>
      <c r="L28" s="199"/>
      <c r="M28" s="199"/>
      <c r="N28" s="199"/>
      <c r="O28" s="199"/>
      <c r="P28" s="199"/>
      <c r="Q28" s="67"/>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row>
    <row r="29" spans="1:56">
      <c r="A29" s="66"/>
      <c r="B29" s="199"/>
      <c r="C29" s="199"/>
      <c r="D29" s="199"/>
      <c r="E29" s="199"/>
      <c r="F29" s="199"/>
      <c r="G29" s="199"/>
      <c r="H29" s="199"/>
      <c r="I29" s="199"/>
      <c r="J29" s="199"/>
      <c r="K29" s="199"/>
      <c r="L29" s="199"/>
      <c r="M29" s="199"/>
      <c r="N29" s="199"/>
      <c r="O29" s="199"/>
      <c r="P29" s="199"/>
      <c r="Q29" s="67"/>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row>
    <row r="30" spans="1:56">
      <c r="A30" s="66"/>
      <c r="B30" s="199"/>
      <c r="C30" s="199"/>
      <c r="D30" s="199"/>
      <c r="E30" s="199"/>
      <c r="F30" s="199"/>
      <c r="G30" s="199"/>
      <c r="H30" s="199"/>
      <c r="I30" s="199"/>
      <c r="J30" s="199"/>
      <c r="K30" s="199"/>
      <c r="L30" s="199"/>
      <c r="M30" s="199"/>
      <c r="N30" s="199"/>
      <c r="O30" s="199"/>
      <c r="P30" s="199"/>
      <c r="Q30" s="67"/>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row>
    <row r="31" spans="1:56">
      <c r="A31" s="66"/>
      <c r="B31" s="199"/>
      <c r="C31" s="199"/>
      <c r="D31" s="199"/>
      <c r="E31" s="199"/>
      <c r="F31" s="199"/>
      <c r="G31" s="199"/>
      <c r="H31" s="199"/>
      <c r="I31" s="199"/>
      <c r="J31" s="199"/>
      <c r="K31" s="199"/>
      <c r="L31" s="199"/>
      <c r="M31" s="199"/>
      <c r="N31" s="199"/>
      <c r="O31" s="199"/>
      <c r="P31" s="199"/>
      <c r="Q31" s="67"/>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row>
    <row r="32" spans="1:56">
      <c r="A32" s="66"/>
      <c r="B32" s="199"/>
      <c r="C32" s="199"/>
      <c r="D32" s="199"/>
      <c r="E32" s="199"/>
      <c r="F32" s="199"/>
      <c r="G32" s="199"/>
      <c r="H32" s="199"/>
      <c r="I32" s="199"/>
      <c r="J32" s="199"/>
      <c r="K32" s="199"/>
      <c r="L32" s="199"/>
      <c r="M32" s="199"/>
      <c r="N32" s="199"/>
      <c r="O32" s="199"/>
      <c r="P32" s="199"/>
      <c r="Q32" s="67"/>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row>
    <row r="33" spans="1:56">
      <c r="A33" s="66"/>
      <c r="B33" s="199"/>
      <c r="C33" s="199"/>
      <c r="D33" s="199"/>
      <c r="E33" s="199"/>
      <c r="F33" s="199"/>
      <c r="G33" s="199"/>
      <c r="H33" s="199"/>
      <c r="I33" s="199"/>
      <c r="J33" s="199"/>
      <c r="K33" s="199"/>
      <c r="L33" s="199"/>
      <c r="M33" s="199"/>
      <c r="N33" s="199"/>
      <c r="O33" s="199"/>
      <c r="P33" s="199"/>
      <c r="Q33" s="67"/>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row>
    <row r="34" spans="1:56">
      <c r="A34" s="66"/>
      <c r="B34" s="199"/>
      <c r="C34" s="199"/>
      <c r="D34" s="199"/>
      <c r="E34" s="199"/>
      <c r="F34" s="199"/>
      <c r="G34" s="199"/>
      <c r="H34" s="199"/>
      <c r="I34" s="199"/>
      <c r="J34" s="199"/>
      <c r="K34" s="199"/>
      <c r="L34" s="199"/>
      <c r="M34" s="199"/>
      <c r="N34" s="199"/>
      <c r="O34" s="199"/>
      <c r="P34" s="199"/>
      <c r="Q34" s="67"/>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row>
    <row r="35" spans="1:56">
      <c r="A35" s="66"/>
      <c r="B35" s="199"/>
      <c r="C35" s="199"/>
      <c r="D35" s="199"/>
      <c r="E35" s="199"/>
      <c r="F35" s="199"/>
      <c r="G35" s="199"/>
      <c r="H35" s="199"/>
      <c r="I35" s="199"/>
      <c r="J35" s="199"/>
      <c r="K35" s="199"/>
      <c r="L35" s="199"/>
      <c r="M35" s="199"/>
      <c r="N35" s="199"/>
      <c r="O35" s="199"/>
      <c r="P35" s="199"/>
      <c r="Q35" s="67"/>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row>
    <row r="36" spans="1:56">
      <c r="A36" s="66"/>
      <c r="B36" s="199"/>
      <c r="C36" s="199"/>
      <c r="D36" s="199"/>
      <c r="E36" s="199"/>
      <c r="F36" s="199"/>
      <c r="G36" s="199"/>
      <c r="H36" s="199"/>
      <c r="I36" s="199"/>
      <c r="J36" s="199"/>
      <c r="K36" s="199"/>
      <c r="L36" s="199"/>
      <c r="M36" s="199"/>
      <c r="N36" s="199"/>
      <c r="O36" s="199"/>
      <c r="P36" s="199"/>
      <c r="Q36" s="67"/>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row>
    <row r="37" spans="1:56">
      <c r="A37" s="68"/>
      <c r="B37" s="200"/>
      <c r="C37" s="200"/>
      <c r="D37" s="200"/>
      <c r="E37" s="200"/>
      <c r="F37" s="200"/>
      <c r="G37" s="200"/>
      <c r="H37" s="200"/>
      <c r="I37" s="200"/>
      <c r="J37" s="200"/>
      <c r="K37" s="200"/>
      <c r="L37" s="200"/>
      <c r="M37" s="200"/>
      <c r="N37" s="200"/>
      <c r="O37" s="200"/>
      <c r="P37" s="200"/>
      <c r="Q37" s="69"/>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row>
    <row r="38" spans="1:56">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row>
    <row r="39" spans="1:56">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row>
    <row r="40" spans="1:56">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row>
    <row r="41" spans="1:56">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row>
    <row r="42" spans="1:56">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row>
    <row r="43" spans="1:56">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row>
    <row r="44" spans="1:56">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row>
    <row r="45" spans="1:56">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row>
    <row r="46" spans="1:56">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row>
    <row r="47" spans="1:56">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row>
    <row r="48" spans="1:56">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row>
    <row r="49" spans="2:56">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row>
    <row r="50" spans="2:56">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row>
    <row r="51" spans="2:56">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row>
    <row r="52" spans="2:56">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row>
    <row r="53" spans="2:56">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row>
    <row r="54" spans="2:56">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row>
    <row r="55" spans="2:56">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row>
    <row r="56" spans="2:56">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row>
    <row r="57" spans="2:56">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row>
    <row r="58" spans="2:56">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row>
    <row r="59" spans="2:56">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row>
    <row r="60" spans="2:56">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row>
    <row r="61" spans="2:56">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row>
    <row r="62" spans="2:56">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row>
    <row r="63" spans="2:56">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row>
    <row r="64" spans="2:56">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row>
    <row r="65" spans="2:56">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row>
    <row r="66" spans="2:56">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row>
    <row r="67" spans="2:56">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row>
    <row r="68" spans="2:56">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row>
    <row r="69" spans="2:56">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row>
    <row r="70" spans="2:56">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row>
    <row r="71" spans="2:56">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row>
    <row r="72" spans="2:56">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row>
    <row r="73" spans="2:56">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row>
    <row r="74" spans="2:56">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row>
    <row r="75" spans="2:56">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row>
    <row r="76" spans="2:56">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row>
    <row r="77" spans="2:56">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row>
    <row r="78" spans="2:56">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row>
    <row r="79" spans="2:56">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row>
    <row r="80" spans="2:56">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row>
    <row r="81" spans="2:56">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row>
    <row r="82" spans="2:56">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row>
    <row r="83" spans="2:56">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row>
    <row r="84" spans="2:56">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row>
    <row r="85" spans="2:56">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row>
    <row r="86" spans="2:56">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row>
    <row r="87" spans="2:56">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row>
    <row r="88" spans="2:56">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row>
    <row r="89" spans="2:56">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row>
    <row r="90" spans="2:56">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row>
    <row r="91" spans="2:56">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row>
    <row r="92" spans="2:56">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row>
    <row r="93" spans="2:56">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row>
  </sheetData>
  <sheetProtection algorithmName="SHA-512" hashValue="H4ysX2g/oB2TIapfEExAC37Yz93HN8r0cDSab+qS/YCK4Bj2QAn1GXpw8AKRU1Ip5ibUONF0d/GMrCt5PiFc7A==" saltValue="55cKOaSTb/puSbl842UpZQ==" spinCount="100000" sheet="1" objects="1" scenarios="1"/>
  <mergeCells count="3">
    <mergeCell ref="B3:P37"/>
    <mergeCell ref="B1:P1"/>
    <mergeCell ref="B2:P2"/>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FD38F-EF46-4A45-AA0B-7168C3ED9EA1}">
  <sheetPr>
    <pageSetUpPr fitToPage="1"/>
  </sheetPr>
  <dimension ref="A1:Q192"/>
  <sheetViews>
    <sheetView showGridLines="0" tabSelected="1" topLeftCell="C24" zoomScale="85" zoomScaleNormal="85" workbookViewId="0">
      <selection activeCell="C28" sqref="C28:P28"/>
    </sheetView>
  </sheetViews>
  <sheetFormatPr defaultColWidth="8.75" defaultRowHeight="12.75" customHeight="1"/>
  <cols>
    <col min="3" max="3" width="6.83203125" style="1" customWidth="1"/>
    <col min="4" max="4" width="12.33203125" style="1" customWidth="1"/>
    <col min="5" max="5" width="13.9140625" style="1" customWidth="1"/>
    <col min="6" max="6" width="14.6640625" style="1" customWidth="1"/>
    <col min="7" max="7" width="13.58203125" style="1" customWidth="1"/>
    <col min="8" max="8" width="19.83203125" style="1" customWidth="1"/>
    <col min="9" max="9" width="17.08203125" style="1" customWidth="1"/>
    <col min="10" max="10" width="16.9140625" style="1" customWidth="1"/>
    <col min="11" max="11" width="17" style="1" customWidth="1"/>
    <col min="12" max="12" width="16.75" style="1" customWidth="1"/>
    <col min="13" max="13" width="17.83203125" style="1" customWidth="1"/>
    <col min="14" max="14" width="18.75" style="1" customWidth="1"/>
    <col min="15" max="15" width="12" style="1" customWidth="1"/>
    <col min="16" max="16" width="11.1640625" style="1" customWidth="1"/>
  </cols>
  <sheetData>
    <row r="1" spans="3:16" s="3" customFormat="1" ht="12.75" customHeight="1">
      <c r="C1" s="4"/>
      <c r="D1" s="4"/>
      <c r="E1" s="4"/>
      <c r="F1" s="4"/>
      <c r="G1" s="4"/>
      <c r="H1" s="4"/>
      <c r="I1" s="4"/>
      <c r="J1" s="4"/>
      <c r="K1" s="4"/>
      <c r="L1" s="4"/>
      <c r="M1" s="4"/>
      <c r="N1" s="4"/>
      <c r="O1" s="4"/>
      <c r="P1" s="4"/>
    </row>
    <row r="2" spans="3:16" s="3" customFormat="1" ht="12.75" customHeight="1">
      <c r="C2" s="4"/>
      <c r="D2" s="4"/>
      <c r="E2" s="4"/>
      <c r="F2" s="4"/>
      <c r="G2" s="4"/>
      <c r="H2" s="4"/>
      <c r="I2" s="4"/>
      <c r="J2" s="4"/>
      <c r="K2" s="4"/>
      <c r="L2" s="4"/>
      <c r="M2" s="4"/>
      <c r="N2" s="4"/>
      <c r="O2" s="4"/>
      <c r="P2" s="4"/>
    </row>
    <row r="3" spans="3:16" ht="14.25" customHeight="1">
      <c r="C3" s="187" t="s">
        <v>0</v>
      </c>
      <c r="D3" s="187"/>
      <c r="E3" s="187"/>
      <c r="F3" s="187"/>
      <c r="G3" s="188"/>
      <c r="H3" s="187"/>
      <c r="I3" s="187"/>
      <c r="J3" s="187"/>
      <c r="K3" s="187"/>
      <c r="L3" s="187"/>
      <c r="M3" s="187"/>
      <c r="N3" s="187"/>
      <c r="O3" s="187"/>
      <c r="P3" s="189"/>
    </row>
    <row r="4" spans="3:16" ht="14.25" customHeight="1">
      <c r="C4" s="190" t="s">
        <v>87</v>
      </c>
      <c r="D4" s="190"/>
      <c r="E4" s="190"/>
      <c r="F4" s="190"/>
      <c r="G4" s="191"/>
      <c r="H4" s="190"/>
      <c r="I4" s="190"/>
      <c r="J4" s="190"/>
      <c r="K4" s="190"/>
      <c r="L4" s="190"/>
      <c r="M4" s="190"/>
      <c r="N4" s="190"/>
      <c r="O4" s="190"/>
      <c r="P4" s="192"/>
    </row>
    <row r="5" spans="3:16" ht="14.25" customHeight="1">
      <c r="C5" s="190"/>
      <c r="D5" s="190"/>
      <c r="E5" s="190"/>
      <c r="F5" s="190"/>
      <c r="G5" s="193"/>
      <c r="H5" s="190"/>
      <c r="I5" s="190"/>
      <c r="J5" s="190"/>
      <c r="K5" s="190"/>
      <c r="L5" s="190"/>
      <c r="M5" s="190"/>
      <c r="N5" s="190"/>
      <c r="O5" s="190"/>
      <c r="P5" s="192"/>
    </row>
    <row r="6" spans="3:16" ht="14.25" customHeight="1">
      <c r="C6" s="190"/>
      <c r="D6" s="190"/>
      <c r="E6" s="190"/>
      <c r="F6" s="190"/>
      <c r="G6" s="194"/>
      <c r="H6" s="190"/>
      <c r="I6" s="190"/>
      <c r="J6" s="190"/>
      <c r="K6" s="190"/>
      <c r="L6" s="190"/>
      <c r="M6" s="190"/>
      <c r="N6" s="190"/>
      <c r="O6" s="190"/>
      <c r="P6" s="192"/>
    </row>
    <row r="7" spans="3:16" ht="18" customHeight="1">
      <c r="C7" s="174" t="s">
        <v>2</v>
      </c>
      <c r="D7" s="174"/>
      <c r="E7" s="174"/>
      <c r="F7" s="174"/>
      <c r="G7" s="175"/>
      <c r="H7" s="174"/>
      <c r="I7" s="174"/>
      <c r="J7" s="174"/>
      <c r="K7" s="174"/>
      <c r="L7" s="174"/>
      <c r="M7" s="174"/>
      <c r="N7" s="174"/>
      <c r="O7" s="174"/>
      <c r="P7" s="176"/>
    </row>
    <row r="8" spans="3:16" ht="29.15" customHeight="1">
      <c r="C8" s="195" t="s">
        <v>3</v>
      </c>
      <c r="D8" s="195"/>
      <c r="E8" s="195"/>
      <c r="F8" s="195"/>
      <c r="G8" s="195"/>
      <c r="H8" s="195"/>
      <c r="I8" s="195"/>
      <c r="J8" s="195"/>
      <c r="K8" s="195"/>
      <c r="L8" s="195"/>
      <c r="M8" s="195"/>
      <c r="N8" s="195"/>
      <c r="O8" s="195"/>
      <c r="P8" s="195"/>
    </row>
    <row r="9" spans="3:16" ht="18" customHeight="1">
      <c r="C9" s="10" t="s">
        <v>4</v>
      </c>
      <c r="D9" s="180"/>
      <c r="E9" s="180"/>
      <c r="F9" s="180"/>
      <c r="G9" s="180"/>
      <c r="H9" s="180"/>
      <c r="I9" s="180"/>
      <c r="J9" s="180"/>
      <c r="K9" s="180"/>
      <c r="L9" s="11" t="s">
        <v>5</v>
      </c>
      <c r="M9" s="179"/>
      <c r="N9" s="180"/>
      <c r="O9" s="180"/>
      <c r="P9" s="181"/>
    </row>
    <row r="10" spans="3:16" ht="18" customHeight="1">
      <c r="C10" s="182" t="s">
        <v>6</v>
      </c>
      <c r="D10" s="182"/>
      <c r="E10" s="180" t="s">
        <v>81</v>
      </c>
      <c r="F10" s="180"/>
      <c r="G10" s="180"/>
      <c r="H10" s="180"/>
      <c r="I10" s="180"/>
      <c r="J10" s="180"/>
      <c r="K10" s="181"/>
      <c r="L10" s="11" t="s">
        <v>7</v>
      </c>
      <c r="M10" s="179" t="s">
        <v>82</v>
      </c>
      <c r="N10" s="180"/>
      <c r="O10" s="180"/>
      <c r="P10" s="181"/>
    </row>
    <row r="11" spans="3:16" ht="18" customHeight="1">
      <c r="C11" s="183" t="s">
        <v>8</v>
      </c>
      <c r="D11" s="183"/>
      <c r="E11" s="183"/>
      <c r="F11" s="183"/>
      <c r="G11" s="183"/>
      <c r="H11" s="183"/>
      <c r="I11" s="183"/>
      <c r="J11" s="183"/>
      <c r="K11" s="183"/>
      <c r="L11" s="183"/>
      <c r="M11" s="183"/>
      <c r="N11" s="183"/>
      <c r="O11" s="183"/>
      <c r="P11" s="183"/>
    </row>
    <row r="12" spans="3:16" s="2" customFormat="1" ht="18" customHeight="1">
      <c r="C12" s="30" t="s">
        <v>9</v>
      </c>
      <c r="D12" s="184" t="s">
        <v>10</v>
      </c>
      <c r="E12" s="184"/>
      <c r="F12" s="184"/>
      <c r="G12" s="185" t="s">
        <v>11</v>
      </c>
      <c r="H12" s="184"/>
      <c r="I12" s="186"/>
      <c r="J12" s="185" t="s">
        <v>12</v>
      </c>
      <c r="K12" s="184"/>
      <c r="L12" s="186"/>
      <c r="M12" s="185" t="s">
        <v>13</v>
      </c>
      <c r="N12" s="184"/>
      <c r="O12" s="184"/>
      <c r="P12" s="186"/>
    </row>
    <row r="13" spans="3:16" s="2" customFormat="1" ht="18" customHeight="1">
      <c r="C13" s="14"/>
      <c r="D13" s="196"/>
      <c r="E13" s="196"/>
      <c r="F13" s="196"/>
      <c r="G13" s="179"/>
      <c r="H13" s="180"/>
      <c r="I13" s="181"/>
      <c r="J13" s="179" t="s">
        <v>100</v>
      </c>
      <c r="K13" s="180"/>
      <c r="L13" s="181"/>
      <c r="M13" s="179"/>
      <c r="N13" s="180"/>
      <c r="O13" s="180"/>
      <c r="P13" s="181"/>
    </row>
    <row r="14" spans="3:16" ht="18" customHeight="1">
      <c r="C14" s="35"/>
      <c r="D14" s="178" t="s">
        <v>15</v>
      </c>
      <c r="E14" s="178"/>
      <c r="F14" s="178"/>
      <c r="G14" s="76"/>
      <c r="H14" s="77"/>
      <c r="I14" s="78"/>
      <c r="J14" s="76"/>
      <c r="K14" s="77"/>
      <c r="L14" s="78"/>
      <c r="M14" s="82"/>
      <c r="N14" s="83"/>
      <c r="O14" s="83"/>
      <c r="P14" s="84"/>
    </row>
    <row r="15" spans="3:16" ht="18" customHeight="1">
      <c r="C15" s="15"/>
      <c r="D15" s="73"/>
      <c r="E15" s="74"/>
      <c r="F15" s="75"/>
      <c r="G15" s="73"/>
      <c r="H15" s="74"/>
      <c r="I15" s="75"/>
      <c r="J15" s="73"/>
      <c r="K15" s="74"/>
      <c r="L15" s="75"/>
      <c r="M15" s="79"/>
      <c r="N15" s="80"/>
      <c r="O15" s="80"/>
      <c r="P15" s="81"/>
    </row>
    <row r="16" spans="3:16" ht="18" customHeight="1">
      <c r="C16" s="35"/>
      <c r="D16" s="76"/>
      <c r="E16" s="77"/>
      <c r="F16" s="78"/>
      <c r="G16" s="76"/>
      <c r="H16" s="77"/>
      <c r="I16" s="78"/>
      <c r="J16" s="76"/>
      <c r="K16" s="77"/>
      <c r="L16" s="78"/>
      <c r="M16" s="82"/>
      <c r="N16" s="83"/>
      <c r="O16" s="83"/>
      <c r="P16" s="84"/>
    </row>
    <row r="17" spans="3:16" ht="18" customHeight="1">
      <c r="C17" s="15"/>
      <c r="D17" s="73"/>
      <c r="E17" s="74"/>
      <c r="F17" s="75"/>
      <c r="G17" s="73"/>
      <c r="H17" s="74"/>
      <c r="I17" s="75"/>
      <c r="J17" s="73"/>
      <c r="K17" s="74"/>
      <c r="L17" s="75"/>
      <c r="M17" s="79"/>
      <c r="N17" s="80"/>
      <c r="O17" s="80"/>
      <c r="P17" s="81"/>
    </row>
    <row r="18" spans="3:16" ht="18" customHeight="1">
      <c r="C18" s="35"/>
      <c r="D18" s="76"/>
      <c r="E18" s="77"/>
      <c r="F18" s="78"/>
      <c r="G18" s="76"/>
      <c r="H18" s="77"/>
      <c r="I18" s="78"/>
      <c r="J18" s="76"/>
      <c r="K18" s="77"/>
      <c r="L18" s="78"/>
      <c r="M18" s="82"/>
      <c r="N18" s="83"/>
      <c r="O18" s="83"/>
      <c r="P18" s="84"/>
    </row>
    <row r="19" spans="3:16" ht="18" customHeight="1">
      <c r="C19" s="15"/>
      <c r="D19" s="73"/>
      <c r="E19" s="74"/>
      <c r="F19" s="75"/>
      <c r="G19" s="73"/>
      <c r="H19" s="74"/>
      <c r="I19" s="75"/>
      <c r="J19" s="73"/>
      <c r="K19" s="74"/>
      <c r="L19" s="75"/>
      <c r="M19" s="79"/>
      <c r="N19" s="80"/>
      <c r="O19" s="80"/>
      <c r="P19" s="81"/>
    </row>
    <row r="20" spans="3:16" ht="18" customHeight="1">
      <c r="C20" s="35"/>
      <c r="D20" s="76"/>
      <c r="E20" s="77"/>
      <c r="F20" s="78"/>
      <c r="G20" s="76"/>
      <c r="H20" s="77"/>
      <c r="I20" s="78"/>
      <c r="J20" s="76"/>
      <c r="K20" s="77"/>
      <c r="L20" s="78"/>
      <c r="M20" s="82"/>
      <c r="N20" s="83"/>
      <c r="O20" s="83"/>
      <c r="P20" s="84"/>
    </row>
    <row r="21" spans="3:16" ht="18" customHeight="1">
      <c r="C21" s="15"/>
      <c r="D21" s="73"/>
      <c r="E21" s="74"/>
      <c r="F21" s="75"/>
      <c r="G21" s="73"/>
      <c r="H21" s="74"/>
      <c r="I21" s="75"/>
      <c r="J21" s="73"/>
      <c r="K21" s="74"/>
      <c r="L21" s="75"/>
      <c r="M21" s="79"/>
      <c r="N21" s="80"/>
      <c r="O21" s="80"/>
      <c r="P21" s="81"/>
    </row>
    <row r="22" spans="3:16" ht="18" customHeight="1">
      <c r="C22" s="35"/>
      <c r="D22" s="178"/>
      <c r="E22" s="178"/>
      <c r="F22" s="178"/>
      <c r="G22" s="76"/>
      <c r="H22" s="77"/>
      <c r="I22" s="78"/>
      <c r="J22" s="76"/>
      <c r="K22" s="77"/>
      <c r="L22" s="78"/>
      <c r="M22" s="82"/>
      <c r="N22" s="83"/>
      <c r="O22" s="83"/>
      <c r="P22" s="84"/>
    </row>
    <row r="23" spans="3:16" ht="18" customHeight="1">
      <c r="C23" s="15"/>
      <c r="D23" s="173"/>
      <c r="E23" s="173"/>
      <c r="F23" s="173"/>
      <c r="G23" s="73"/>
      <c r="H23" s="74"/>
      <c r="I23" s="75"/>
      <c r="J23" s="73"/>
      <c r="K23" s="74"/>
      <c r="L23" s="75"/>
      <c r="M23" s="79"/>
      <c r="N23" s="80"/>
      <c r="O23" s="80"/>
      <c r="P23" s="81"/>
    </row>
    <row r="24" spans="3:16" ht="22.5" customHeight="1">
      <c r="C24" s="174" t="s">
        <v>16</v>
      </c>
      <c r="D24" s="174"/>
      <c r="E24" s="174"/>
      <c r="F24" s="174"/>
      <c r="G24" s="175"/>
      <c r="H24" s="174"/>
      <c r="I24" s="174"/>
      <c r="J24" s="174"/>
      <c r="K24" s="174"/>
      <c r="L24" s="174"/>
      <c r="M24" s="174"/>
      <c r="N24" s="174"/>
      <c r="O24" s="174"/>
      <c r="P24" s="176"/>
    </row>
    <row r="25" spans="3:16" ht="22.5" customHeight="1">
      <c r="C25" s="5"/>
      <c r="D25"/>
      <c r="E25"/>
      <c r="F25"/>
      <c r="G25"/>
      <c r="H25"/>
      <c r="I25"/>
      <c r="J25"/>
      <c r="K25"/>
      <c r="L25"/>
      <c r="M25"/>
      <c r="N25"/>
      <c r="O25"/>
      <c r="P25" s="6"/>
    </row>
    <row r="26" spans="3:16" ht="22.5" customHeight="1">
      <c r="C26" s="107" t="s">
        <v>89</v>
      </c>
      <c r="D26" s="107"/>
      <c r="E26" s="177" t="s">
        <v>109</v>
      </c>
      <c r="F26" s="177"/>
      <c r="G26" s="177"/>
      <c r="H26" s="177"/>
      <c r="I26"/>
      <c r="J26"/>
      <c r="K26"/>
      <c r="L26"/>
      <c r="M26"/>
      <c r="N26"/>
      <c r="O26"/>
      <c r="P26" s="6"/>
    </row>
    <row r="27" spans="3:16" ht="22.5" customHeight="1">
      <c r="C27" s="95" t="s">
        <v>107</v>
      </c>
      <c r="D27" s="95"/>
      <c r="E27" s="95"/>
      <c r="F27" s="95"/>
      <c r="G27" s="96"/>
      <c r="H27" s="95"/>
      <c r="I27" s="95"/>
      <c r="J27" s="95"/>
      <c r="K27" s="95"/>
      <c r="L27" s="95"/>
      <c r="M27" s="95"/>
      <c r="N27" s="95"/>
      <c r="O27" s="95"/>
      <c r="P27" s="95"/>
    </row>
    <row r="28" spans="3:16" ht="58.5" customHeight="1">
      <c r="C28" s="87"/>
      <c r="D28" s="87"/>
      <c r="E28" s="87"/>
      <c r="F28" s="87"/>
      <c r="G28" s="87"/>
      <c r="H28" s="87"/>
      <c r="I28" s="87"/>
      <c r="J28" s="87"/>
      <c r="K28" s="87"/>
      <c r="L28" s="87"/>
      <c r="M28" s="87"/>
      <c r="N28" s="87"/>
      <c r="O28" s="87"/>
      <c r="P28" s="87"/>
    </row>
    <row r="29" spans="3:16" ht="20.149999999999999" customHeight="1">
      <c r="C29" s="103" t="s">
        <v>66</v>
      </c>
      <c r="D29" s="103"/>
      <c r="E29" s="104" t="s">
        <v>93</v>
      </c>
      <c r="F29" s="103" t="s">
        <v>20</v>
      </c>
      <c r="G29" s="104" t="s">
        <v>21</v>
      </c>
      <c r="H29" s="104" t="s">
        <v>22</v>
      </c>
      <c r="I29" s="104" t="s">
        <v>23</v>
      </c>
      <c r="J29" s="104" t="s">
        <v>29</v>
      </c>
      <c r="K29" s="104" t="s">
        <v>86</v>
      </c>
      <c r="L29" s="106" t="s">
        <v>24</v>
      </c>
      <c r="M29" s="106" t="s">
        <v>25</v>
      </c>
      <c r="N29" s="106" t="s">
        <v>26</v>
      </c>
      <c r="O29" s="106" t="s">
        <v>91</v>
      </c>
      <c r="P29" s="106" t="s">
        <v>92</v>
      </c>
    </row>
    <row r="30" spans="3:16" ht="36" customHeight="1">
      <c r="C30" s="103"/>
      <c r="D30" s="103"/>
      <c r="E30" s="104"/>
      <c r="F30" s="103"/>
      <c r="G30" s="105"/>
      <c r="H30" s="105"/>
      <c r="I30" s="105"/>
      <c r="J30" s="105"/>
      <c r="K30" s="105"/>
      <c r="L30" s="106"/>
      <c r="M30" s="106"/>
      <c r="N30" s="106"/>
      <c r="O30" s="106"/>
      <c r="P30" s="106"/>
    </row>
    <row r="31" spans="3:16" ht="27.5" customHeight="1">
      <c r="C31" s="91"/>
      <c r="D31" s="91"/>
      <c r="E31" s="41" t="s">
        <v>55</v>
      </c>
      <c r="F31" s="43">
        <v>1000</v>
      </c>
      <c r="G31" s="44"/>
      <c r="H31" s="44">
        <v>1000</v>
      </c>
      <c r="I31" s="44">
        <v>600</v>
      </c>
      <c r="J31" s="45"/>
      <c r="K31" s="45">
        <v>10</v>
      </c>
      <c r="L31" s="45">
        <v>7</v>
      </c>
      <c r="M31" s="12">
        <f t="shared" ref="M31:N41" si="0">H31*K31</f>
        <v>10000</v>
      </c>
      <c r="N31" s="12">
        <f t="shared" si="0"/>
        <v>4200</v>
      </c>
      <c r="O31" s="61">
        <f t="shared" ref="O31:O41" si="1">IFERROR((I31-H31)/H31,"")</f>
        <v>-0.4</v>
      </c>
      <c r="P31" s="61">
        <f t="shared" ref="P31:P41" si="2">IFERROR((N31-M31)/M31,"")</f>
        <v>-0.57999999999999996</v>
      </c>
    </row>
    <row r="32" spans="3:16" ht="27.5" customHeight="1">
      <c r="C32" s="90"/>
      <c r="D32" s="90"/>
      <c r="E32" s="46" t="s">
        <v>52</v>
      </c>
      <c r="F32" s="47">
        <v>1000</v>
      </c>
      <c r="G32" s="48"/>
      <c r="H32" s="48">
        <v>1000</v>
      </c>
      <c r="I32" s="48">
        <v>600</v>
      </c>
      <c r="J32" s="49"/>
      <c r="K32" s="50">
        <v>10</v>
      </c>
      <c r="L32" s="50">
        <v>7</v>
      </c>
      <c r="M32" s="12">
        <f t="shared" si="0"/>
        <v>10000</v>
      </c>
      <c r="N32" s="12">
        <f t="shared" si="0"/>
        <v>4200</v>
      </c>
      <c r="O32" s="61">
        <f t="shared" si="1"/>
        <v>-0.4</v>
      </c>
      <c r="P32" s="61">
        <f t="shared" si="2"/>
        <v>-0.57999999999999996</v>
      </c>
    </row>
    <row r="33" spans="3:17" ht="27.5" customHeight="1">
      <c r="C33" s="85"/>
      <c r="D33" s="86"/>
      <c r="E33" s="41" t="s">
        <v>56</v>
      </c>
      <c r="F33" s="43"/>
      <c r="G33" s="44"/>
      <c r="H33" s="48">
        <v>1000</v>
      </c>
      <c r="I33" s="48">
        <v>600</v>
      </c>
      <c r="J33" s="51"/>
      <c r="K33" s="45">
        <v>10</v>
      </c>
      <c r="L33" s="45">
        <v>7</v>
      </c>
      <c r="M33" s="12">
        <f t="shared" ref="M33:M35" si="3">H33*K33</f>
        <v>10000</v>
      </c>
      <c r="N33" s="12">
        <f t="shared" ref="N33:N35" si="4">I33*L33</f>
        <v>4200</v>
      </c>
      <c r="O33" s="61">
        <f t="shared" ref="O33:O35" si="5">IFERROR((I33-H33)/H33,"")</f>
        <v>-0.4</v>
      </c>
      <c r="P33" s="61">
        <f t="shared" ref="P33:P35" si="6">IFERROR((N33-M33)/M33,"")</f>
        <v>-0.57999999999999996</v>
      </c>
    </row>
    <row r="34" spans="3:17" ht="27.5" customHeight="1">
      <c r="C34" s="88"/>
      <c r="D34" s="89"/>
      <c r="E34" s="46"/>
      <c r="F34" s="47"/>
      <c r="G34" s="48"/>
      <c r="H34" s="48"/>
      <c r="I34" s="48"/>
      <c r="J34" s="49"/>
      <c r="K34" s="50"/>
      <c r="L34" s="50"/>
      <c r="M34" s="12">
        <f t="shared" si="3"/>
        <v>0</v>
      </c>
      <c r="N34" s="12">
        <f t="shared" si="4"/>
        <v>0</v>
      </c>
      <c r="O34" s="61" t="str">
        <f t="shared" si="5"/>
        <v/>
      </c>
      <c r="P34" s="61" t="str">
        <f t="shared" si="6"/>
        <v/>
      </c>
    </row>
    <row r="35" spans="3:17" ht="27.5" customHeight="1">
      <c r="C35" s="85"/>
      <c r="D35" s="86"/>
      <c r="E35" s="41"/>
      <c r="F35" s="43"/>
      <c r="G35" s="44"/>
      <c r="H35" s="44"/>
      <c r="I35" s="44"/>
      <c r="J35" s="51"/>
      <c r="K35" s="45"/>
      <c r="L35" s="45"/>
      <c r="M35" s="12">
        <f t="shared" si="3"/>
        <v>0</v>
      </c>
      <c r="N35" s="12">
        <f t="shared" si="4"/>
        <v>0</v>
      </c>
      <c r="O35" s="61" t="str">
        <f t="shared" si="5"/>
        <v/>
      </c>
      <c r="P35" s="61" t="str">
        <f t="shared" si="6"/>
        <v/>
      </c>
    </row>
    <row r="36" spans="3:17" ht="27.5" customHeight="1">
      <c r="C36" s="88"/>
      <c r="D36" s="89"/>
      <c r="E36" s="46"/>
      <c r="F36" s="47"/>
      <c r="G36" s="48"/>
      <c r="H36" s="48"/>
      <c r="I36" s="48"/>
      <c r="J36" s="49"/>
      <c r="K36" s="50"/>
      <c r="L36" s="50"/>
      <c r="M36" s="12">
        <f t="shared" ref="M36" si="7">H36*K36</f>
        <v>0</v>
      </c>
      <c r="N36" s="12">
        <f t="shared" ref="N36" si="8">I36*L36</f>
        <v>0</v>
      </c>
      <c r="O36" s="61" t="str">
        <f t="shared" ref="O36" si="9">IFERROR((I36-H36)/H36,"")</f>
        <v/>
      </c>
      <c r="P36" s="61" t="str">
        <f t="shared" ref="P36" si="10">IFERROR((N36-M36)/M36,"")</f>
        <v/>
      </c>
    </row>
    <row r="37" spans="3:17" ht="27.5" customHeight="1">
      <c r="C37" s="91"/>
      <c r="D37" s="91"/>
      <c r="E37" s="41"/>
      <c r="F37" s="43"/>
      <c r="G37" s="44"/>
      <c r="H37" s="44"/>
      <c r="I37" s="44"/>
      <c r="J37" s="51"/>
      <c r="K37" s="45"/>
      <c r="L37" s="45"/>
      <c r="M37" s="12">
        <f t="shared" si="0"/>
        <v>0</v>
      </c>
      <c r="N37" s="12">
        <f t="shared" si="0"/>
        <v>0</v>
      </c>
      <c r="O37" s="61" t="str">
        <f t="shared" si="1"/>
        <v/>
      </c>
      <c r="P37" s="61" t="str">
        <f t="shared" si="2"/>
        <v/>
      </c>
    </row>
    <row r="38" spans="3:17" ht="27.5" customHeight="1">
      <c r="C38" s="90"/>
      <c r="D38" s="90"/>
      <c r="E38" s="46"/>
      <c r="F38" s="47"/>
      <c r="G38" s="48"/>
      <c r="H38" s="48"/>
      <c r="I38" s="48"/>
      <c r="J38" s="49"/>
      <c r="K38" s="50"/>
      <c r="L38" s="50"/>
      <c r="M38" s="12">
        <f t="shared" si="0"/>
        <v>0</v>
      </c>
      <c r="N38" s="12">
        <f t="shared" si="0"/>
        <v>0</v>
      </c>
      <c r="O38" s="61" t="str">
        <f t="shared" si="1"/>
        <v/>
      </c>
      <c r="P38" s="61" t="str">
        <f t="shared" si="2"/>
        <v/>
      </c>
    </row>
    <row r="39" spans="3:17" ht="27.5" customHeight="1">
      <c r="C39" s="91"/>
      <c r="D39" s="91"/>
      <c r="E39" s="41"/>
      <c r="F39" s="43"/>
      <c r="G39" s="44"/>
      <c r="H39" s="44"/>
      <c r="I39" s="44"/>
      <c r="J39" s="51"/>
      <c r="K39" s="45"/>
      <c r="L39" s="45"/>
      <c r="M39" s="12">
        <f t="shared" si="0"/>
        <v>0</v>
      </c>
      <c r="N39" s="12">
        <f t="shared" si="0"/>
        <v>0</v>
      </c>
      <c r="O39" s="61" t="str">
        <f t="shared" si="1"/>
        <v/>
      </c>
      <c r="P39" s="61" t="str">
        <f t="shared" si="2"/>
        <v/>
      </c>
    </row>
    <row r="40" spans="3:17" ht="27.5" customHeight="1">
      <c r="C40" s="90"/>
      <c r="D40" s="90"/>
      <c r="E40" s="46"/>
      <c r="F40" s="47"/>
      <c r="G40" s="48"/>
      <c r="H40" s="48"/>
      <c r="I40" s="48"/>
      <c r="J40" s="49"/>
      <c r="K40" s="50"/>
      <c r="L40" s="50"/>
      <c r="M40" s="12">
        <f t="shared" si="0"/>
        <v>0</v>
      </c>
      <c r="N40" s="12">
        <f t="shared" si="0"/>
        <v>0</v>
      </c>
      <c r="O40" s="61" t="str">
        <f t="shared" si="1"/>
        <v/>
      </c>
      <c r="P40" s="61" t="str">
        <f t="shared" si="2"/>
        <v/>
      </c>
    </row>
    <row r="41" spans="3:17" ht="27.5" customHeight="1">
      <c r="C41" s="91"/>
      <c r="D41" s="91"/>
      <c r="E41" s="41"/>
      <c r="F41" s="43"/>
      <c r="G41" s="44"/>
      <c r="H41" s="44"/>
      <c r="I41" s="44"/>
      <c r="J41" s="53"/>
      <c r="K41" s="54"/>
      <c r="L41" s="54"/>
      <c r="M41" s="56">
        <f t="shared" si="0"/>
        <v>0</v>
      </c>
      <c r="N41" s="56">
        <f t="shared" si="0"/>
        <v>0</v>
      </c>
      <c r="O41" s="63" t="str">
        <f t="shared" si="1"/>
        <v/>
      </c>
      <c r="P41" s="63" t="str">
        <f t="shared" si="2"/>
        <v/>
      </c>
    </row>
    <row r="42" spans="3:17" ht="20.149999999999999" customHeight="1">
      <c r="C42" s="92" t="s">
        <v>104</v>
      </c>
      <c r="D42" s="92"/>
      <c r="E42" s="92"/>
      <c r="F42" s="92"/>
      <c r="G42" s="93"/>
      <c r="H42" s="92"/>
      <c r="I42" s="92"/>
      <c r="J42" s="99" t="s">
        <v>94</v>
      </c>
      <c r="K42" s="100"/>
      <c r="L42" s="100"/>
      <c r="M42" s="100"/>
      <c r="N42" s="101" t="str">
        <f>IF(E26="","",E26)</f>
        <v>Sorgo</v>
      </c>
      <c r="O42" s="101"/>
      <c r="P42" s="102"/>
    </row>
    <row r="43" spans="3:17" ht="43.5" customHeight="1">
      <c r="C43" s="92"/>
      <c r="D43" s="92"/>
      <c r="E43" s="92"/>
      <c r="F43" s="92"/>
      <c r="G43" s="94"/>
      <c r="H43" s="92"/>
      <c r="I43" s="92"/>
      <c r="J43" s="97" t="s">
        <v>84</v>
      </c>
      <c r="K43" s="97"/>
      <c r="L43" s="97"/>
      <c r="M43" s="97"/>
      <c r="N43" s="97"/>
      <c r="O43" s="97"/>
      <c r="P43" s="18" t="str" cm="1">
        <f t="array" ref="P43">IF(P44="X","",IF(SUMPRODUCT(--(CHOOSE({1;2;3;4;5;6;7;8;9;10;11},P31,P32,P33,P34,P35,P36,P37,P38,P39,P40,P41)&lt;=-30%))&gt;=2,"X",""))</f>
        <v/>
      </c>
      <c r="Q43" s="55"/>
    </row>
    <row r="44" spans="3:17" ht="29" customHeight="1">
      <c r="C44" s="22"/>
      <c r="D44" s="7"/>
      <c r="E44" s="7"/>
      <c r="F44" s="7"/>
      <c r="G44" s="7"/>
      <c r="H44" s="23"/>
      <c r="I44" s="23"/>
      <c r="J44" s="98" t="s">
        <v>85</v>
      </c>
      <c r="K44" s="98"/>
      <c r="L44" s="98"/>
      <c r="M44" s="98"/>
      <c r="N44" s="98"/>
      <c r="O44" s="98"/>
      <c r="P44" s="19" t="str" cm="1">
        <f t="array" ref="P44">IF(SUMPRODUCT(--(CHOOSE({1;2;3;4;5;6;7;8;9;10;11},O31,O32,O33,O34,O35,O36,O37,O38,O39,O40,O41)&lt;=-40%))&gt;=3,"X","")</f>
        <v>X</v>
      </c>
    </row>
    <row r="45" spans="3:17" ht="20.149999999999999" customHeight="1">
      <c r="C45" s="22"/>
      <c r="D45" s="7"/>
      <c r="E45" s="7"/>
      <c r="F45" s="7"/>
      <c r="G45" s="7"/>
      <c r="H45" s="23"/>
      <c r="I45" s="23"/>
      <c r="J45" s="57"/>
      <c r="K45" s="57"/>
      <c r="L45" s="57"/>
      <c r="M45" s="8"/>
      <c r="N45" s="8"/>
      <c r="O45" s="8"/>
      <c r="P45" s="58"/>
    </row>
    <row r="46" spans="3:17" ht="20.149999999999999" customHeight="1">
      <c r="C46" s="107" t="s">
        <v>89</v>
      </c>
      <c r="D46" s="108"/>
      <c r="E46" s="109" t="s">
        <v>112</v>
      </c>
      <c r="F46" s="110"/>
      <c r="G46" s="110"/>
      <c r="H46" s="111"/>
      <c r="I46"/>
      <c r="J46"/>
      <c r="K46"/>
      <c r="L46"/>
      <c r="M46"/>
      <c r="N46"/>
      <c r="O46"/>
      <c r="P46" s="6"/>
    </row>
    <row r="47" spans="3:17" ht="20" customHeight="1">
      <c r="C47" s="95" t="s">
        <v>107</v>
      </c>
      <c r="D47" s="95"/>
      <c r="E47" s="95"/>
      <c r="F47" s="95"/>
      <c r="G47" s="96"/>
      <c r="H47" s="95"/>
      <c r="I47" s="95"/>
      <c r="J47" s="95"/>
      <c r="K47" s="95"/>
      <c r="L47" s="95"/>
      <c r="M47" s="95"/>
      <c r="N47" s="95"/>
      <c r="O47" s="95"/>
      <c r="P47" s="95"/>
    </row>
    <row r="48" spans="3:17" ht="63" customHeight="1">
      <c r="C48" s="87"/>
      <c r="D48" s="87"/>
      <c r="E48" s="87"/>
      <c r="F48" s="87"/>
      <c r="G48" s="87"/>
      <c r="H48" s="87"/>
      <c r="I48" s="87"/>
      <c r="J48" s="87"/>
      <c r="K48" s="87"/>
      <c r="L48" s="87"/>
      <c r="M48" s="87"/>
      <c r="N48" s="87"/>
      <c r="O48" s="87"/>
      <c r="P48" s="87"/>
    </row>
    <row r="49" spans="3:16" ht="20.149999999999999" customHeight="1">
      <c r="C49" s="103" t="s">
        <v>66</v>
      </c>
      <c r="D49" s="103"/>
      <c r="E49" s="104" t="s">
        <v>93</v>
      </c>
      <c r="F49" s="103" t="s">
        <v>20</v>
      </c>
      <c r="G49" s="104" t="s">
        <v>21</v>
      </c>
      <c r="H49" s="104" t="s">
        <v>22</v>
      </c>
      <c r="I49" s="104" t="s">
        <v>23</v>
      </c>
      <c r="J49" s="104" t="s">
        <v>29</v>
      </c>
      <c r="K49" s="104" t="s">
        <v>86</v>
      </c>
      <c r="L49" s="106" t="s">
        <v>24</v>
      </c>
      <c r="M49" s="106" t="s">
        <v>25</v>
      </c>
      <c r="N49" s="106" t="s">
        <v>26</v>
      </c>
      <c r="O49" s="106" t="s">
        <v>91</v>
      </c>
      <c r="P49" s="106" t="s">
        <v>92</v>
      </c>
    </row>
    <row r="50" spans="3:16" ht="36" customHeight="1">
      <c r="C50" s="103"/>
      <c r="D50" s="103"/>
      <c r="E50" s="104"/>
      <c r="F50" s="103"/>
      <c r="G50" s="105"/>
      <c r="H50" s="105"/>
      <c r="I50" s="105"/>
      <c r="J50" s="105"/>
      <c r="K50" s="105"/>
      <c r="L50" s="106"/>
      <c r="M50" s="106"/>
      <c r="N50" s="106"/>
      <c r="O50" s="106"/>
      <c r="P50" s="106"/>
    </row>
    <row r="51" spans="3:16" ht="27.5" customHeight="1">
      <c r="C51" s="91">
        <v>2019</v>
      </c>
      <c r="D51" s="91"/>
      <c r="E51" s="41" t="s">
        <v>56</v>
      </c>
      <c r="F51" s="43">
        <v>1000</v>
      </c>
      <c r="G51" s="44" t="s">
        <v>110</v>
      </c>
      <c r="H51" s="44">
        <v>21</v>
      </c>
      <c r="I51" s="44">
        <v>18</v>
      </c>
      <c r="J51" s="45" t="s">
        <v>111</v>
      </c>
      <c r="K51" s="45">
        <v>180</v>
      </c>
      <c r="L51" s="45">
        <v>146</v>
      </c>
      <c r="M51" s="12">
        <f t="shared" ref="M51:M61" si="11">H51*K51</f>
        <v>3780</v>
      </c>
      <c r="N51" s="12">
        <f t="shared" ref="N51:N61" si="12">I51*L51</f>
        <v>2628</v>
      </c>
      <c r="O51" s="61">
        <f t="shared" ref="O51:O61" si="13">IFERROR((I51-H51)/H51,"")</f>
        <v>-0.14285714285714285</v>
      </c>
      <c r="P51" s="61">
        <f t="shared" ref="P51:P61" si="14">IFERROR((N51-M51)/M51,"")</f>
        <v>-0.30476190476190479</v>
      </c>
    </row>
    <row r="52" spans="3:16" ht="27.5" customHeight="1">
      <c r="C52" s="90">
        <v>2020</v>
      </c>
      <c r="D52" s="90"/>
      <c r="E52" s="46" t="s">
        <v>54</v>
      </c>
      <c r="F52" s="47">
        <v>1000</v>
      </c>
      <c r="G52" s="48" t="s">
        <v>110</v>
      </c>
      <c r="H52" s="48">
        <v>21</v>
      </c>
      <c r="I52" s="48">
        <v>18</v>
      </c>
      <c r="J52" s="49" t="s">
        <v>111</v>
      </c>
      <c r="K52" s="50">
        <v>200</v>
      </c>
      <c r="L52" s="50">
        <v>160</v>
      </c>
      <c r="M52" s="12">
        <f t="shared" si="11"/>
        <v>4200</v>
      </c>
      <c r="N52" s="12">
        <f t="shared" si="12"/>
        <v>2880</v>
      </c>
      <c r="O52" s="61">
        <f t="shared" si="13"/>
        <v>-0.14285714285714285</v>
      </c>
      <c r="P52" s="61">
        <f t="shared" si="14"/>
        <v>-0.31428571428571428</v>
      </c>
    </row>
    <row r="53" spans="3:16" ht="27.5" customHeight="1">
      <c r="C53" s="85"/>
      <c r="D53" s="86"/>
      <c r="E53" s="41"/>
      <c r="F53" s="43"/>
      <c r="G53" s="44"/>
      <c r="H53" s="48"/>
      <c r="I53" s="48"/>
      <c r="J53" s="51"/>
      <c r="K53" s="45"/>
      <c r="L53" s="45"/>
      <c r="M53" s="12">
        <f t="shared" ref="M53:M56" si="15">H53*K53</f>
        <v>0</v>
      </c>
      <c r="N53" s="12">
        <f t="shared" ref="N53:N56" si="16">I53*L53</f>
        <v>0</v>
      </c>
      <c r="O53" s="61" t="str">
        <f t="shared" ref="O53:O56" si="17">IFERROR((I53-H53)/H53,"")</f>
        <v/>
      </c>
      <c r="P53" s="61" t="str">
        <f t="shared" ref="P53:P56" si="18">IFERROR((N53-M53)/M53,"")</f>
        <v/>
      </c>
    </row>
    <row r="54" spans="3:16" ht="27.5" customHeight="1">
      <c r="C54" s="88"/>
      <c r="D54" s="89"/>
      <c r="E54" s="46"/>
      <c r="F54" s="47"/>
      <c r="G54" s="48"/>
      <c r="H54" s="48"/>
      <c r="I54" s="48"/>
      <c r="J54" s="49"/>
      <c r="K54" s="50"/>
      <c r="L54" s="50"/>
      <c r="M54" s="12">
        <f t="shared" si="15"/>
        <v>0</v>
      </c>
      <c r="N54" s="12">
        <f t="shared" si="16"/>
        <v>0</v>
      </c>
      <c r="O54" s="61" t="str">
        <f t="shared" si="17"/>
        <v/>
      </c>
      <c r="P54" s="61" t="str">
        <f t="shared" si="18"/>
        <v/>
      </c>
    </row>
    <row r="55" spans="3:16" ht="27.5" customHeight="1">
      <c r="C55" s="85"/>
      <c r="D55" s="86"/>
      <c r="E55" s="41"/>
      <c r="F55" s="43"/>
      <c r="G55" s="44"/>
      <c r="H55" s="44"/>
      <c r="I55" s="44"/>
      <c r="J55" s="51"/>
      <c r="K55" s="45"/>
      <c r="L55" s="45"/>
      <c r="M55" s="12">
        <f t="shared" si="15"/>
        <v>0</v>
      </c>
      <c r="N55" s="12">
        <f t="shared" si="16"/>
        <v>0</v>
      </c>
      <c r="O55" s="61" t="str">
        <f t="shared" si="17"/>
        <v/>
      </c>
      <c r="P55" s="61" t="str">
        <f t="shared" si="18"/>
        <v/>
      </c>
    </row>
    <row r="56" spans="3:16" ht="27.5" customHeight="1">
      <c r="C56" s="88"/>
      <c r="D56" s="89"/>
      <c r="E56" s="46"/>
      <c r="F56" s="47"/>
      <c r="G56" s="48"/>
      <c r="H56" s="48"/>
      <c r="I56" s="48"/>
      <c r="J56" s="49"/>
      <c r="K56" s="50"/>
      <c r="L56" s="50"/>
      <c r="M56" s="12">
        <f t="shared" si="15"/>
        <v>0</v>
      </c>
      <c r="N56" s="12">
        <f t="shared" si="16"/>
        <v>0</v>
      </c>
      <c r="O56" s="61" t="str">
        <f t="shared" si="17"/>
        <v/>
      </c>
      <c r="P56" s="61" t="str">
        <f t="shared" si="18"/>
        <v/>
      </c>
    </row>
    <row r="57" spans="3:16" ht="27.5" customHeight="1">
      <c r="C57" s="91"/>
      <c r="D57" s="91"/>
      <c r="E57" s="41"/>
      <c r="F57" s="43"/>
      <c r="G57" s="44"/>
      <c r="H57" s="44"/>
      <c r="I57" s="44"/>
      <c r="J57" s="51"/>
      <c r="K57" s="45"/>
      <c r="L57" s="45"/>
      <c r="M57" s="12">
        <f t="shared" si="11"/>
        <v>0</v>
      </c>
      <c r="N57" s="12">
        <f t="shared" si="12"/>
        <v>0</v>
      </c>
      <c r="O57" s="61" t="str">
        <f t="shared" si="13"/>
        <v/>
      </c>
      <c r="P57" s="61" t="str">
        <f t="shared" si="14"/>
        <v/>
      </c>
    </row>
    <row r="58" spans="3:16" ht="27.5" customHeight="1">
      <c r="C58" s="90"/>
      <c r="D58" s="90"/>
      <c r="E58" s="46"/>
      <c r="F58" s="47"/>
      <c r="G58" s="48"/>
      <c r="H58" s="48"/>
      <c r="I58" s="48"/>
      <c r="J58" s="49"/>
      <c r="K58" s="50"/>
      <c r="L58" s="50"/>
      <c r="M58" s="12">
        <f t="shared" si="11"/>
        <v>0</v>
      </c>
      <c r="N58" s="12">
        <f t="shared" si="12"/>
        <v>0</v>
      </c>
      <c r="O58" s="61" t="str">
        <f t="shared" si="13"/>
        <v/>
      </c>
      <c r="P58" s="61" t="str">
        <f t="shared" si="14"/>
        <v/>
      </c>
    </row>
    <row r="59" spans="3:16" ht="27.5" customHeight="1">
      <c r="C59" s="91"/>
      <c r="D59" s="91"/>
      <c r="E59" s="41"/>
      <c r="F59" s="43"/>
      <c r="G59" s="44"/>
      <c r="H59" s="44"/>
      <c r="I59" s="44"/>
      <c r="J59" s="51"/>
      <c r="K59" s="45"/>
      <c r="L59" s="45"/>
      <c r="M59" s="12">
        <f t="shared" si="11"/>
        <v>0</v>
      </c>
      <c r="N59" s="12">
        <f t="shared" si="12"/>
        <v>0</v>
      </c>
      <c r="O59" s="61" t="str">
        <f t="shared" si="13"/>
        <v/>
      </c>
      <c r="P59" s="61" t="str">
        <f t="shared" si="14"/>
        <v/>
      </c>
    </row>
    <row r="60" spans="3:16" ht="27.5" customHeight="1">
      <c r="C60" s="90"/>
      <c r="D60" s="90"/>
      <c r="E60" s="46"/>
      <c r="F60" s="47"/>
      <c r="G60" s="48"/>
      <c r="H60" s="48"/>
      <c r="I60" s="48"/>
      <c r="J60" s="49"/>
      <c r="K60" s="50"/>
      <c r="L60" s="50"/>
      <c r="M60" s="12">
        <f t="shared" si="11"/>
        <v>0</v>
      </c>
      <c r="N60" s="12">
        <f t="shared" si="12"/>
        <v>0</v>
      </c>
      <c r="O60" s="61" t="str">
        <f t="shared" si="13"/>
        <v/>
      </c>
      <c r="P60" s="61" t="str">
        <f t="shared" si="14"/>
        <v/>
      </c>
    </row>
    <row r="61" spans="3:16" ht="27.5" customHeight="1">
      <c r="C61" s="91"/>
      <c r="D61" s="91"/>
      <c r="E61" s="41"/>
      <c r="F61" s="43"/>
      <c r="G61" s="44"/>
      <c r="H61" s="44"/>
      <c r="I61" s="44"/>
      <c r="J61" s="53"/>
      <c r="K61" s="54"/>
      <c r="L61" s="54"/>
      <c r="M61" s="56">
        <f t="shared" si="11"/>
        <v>0</v>
      </c>
      <c r="N61" s="56">
        <f t="shared" si="12"/>
        <v>0</v>
      </c>
      <c r="O61" s="63" t="str">
        <f t="shared" si="13"/>
        <v/>
      </c>
      <c r="P61" s="63" t="str">
        <f t="shared" si="14"/>
        <v/>
      </c>
    </row>
    <row r="62" spans="3:16" ht="20.149999999999999" customHeight="1">
      <c r="C62" s="92" t="s">
        <v>104</v>
      </c>
      <c r="D62" s="92"/>
      <c r="E62" s="92"/>
      <c r="F62" s="92"/>
      <c r="G62" s="93"/>
      <c r="H62" s="92"/>
      <c r="I62" s="92"/>
      <c r="J62" s="99" t="s">
        <v>94</v>
      </c>
      <c r="K62" s="100"/>
      <c r="L62" s="100"/>
      <c r="M62" s="100"/>
      <c r="N62" s="101" t="str">
        <f>IF(E46="","",E46)</f>
        <v>Bovinocultura de corte</v>
      </c>
      <c r="O62" s="101"/>
      <c r="P62" s="102"/>
    </row>
    <row r="63" spans="3:16" ht="44.5" customHeight="1">
      <c r="C63" s="92"/>
      <c r="D63" s="92"/>
      <c r="E63" s="92"/>
      <c r="F63" s="92"/>
      <c r="G63" s="94"/>
      <c r="H63" s="92"/>
      <c r="I63" s="92"/>
      <c r="J63" s="97" t="s">
        <v>84</v>
      </c>
      <c r="K63" s="97"/>
      <c r="L63" s="97"/>
      <c r="M63" s="97"/>
      <c r="N63" s="97"/>
      <c r="O63" s="97"/>
      <c r="P63" s="18" t="str" cm="1">
        <f t="array" ref="P63">IF(P64="X","",IF(SUMPRODUCT(--(CHOOSE({1;2;3;4;5;6;7;8;9;10;11},P51,P52,P53,P54,P55,P56,P57,P58,P59,P60,P61)&lt;=-30%))&gt;=2,"X",""))</f>
        <v>X</v>
      </c>
    </row>
    <row r="64" spans="3:16" ht="29.5" customHeight="1">
      <c r="C64" s="22"/>
      <c r="D64" s="7"/>
      <c r="E64" s="7"/>
      <c r="F64" s="7"/>
      <c r="G64" s="7"/>
      <c r="H64" s="23"/>
      <c r="I64" s="23"/>
      <c r="J64" s="98" t="s">
        <v>85</v>
      </c>
      <c r="K64" s="98"/>
      <c r="L64" s="98"/>
      <c r="M64" s="98"/>
      <c r="N64" s="98"/>
      <c r="O64" s="98"/>
      <c r="P64" s="19" t="str" cm="1">
        <f t="array" ref="P64">IF(SUMPRODUCT(--(CHOOSE({1;2;3;4;5;6;7;8;9;10;11},O51,O52,O53,O54,O55,O56,O57,O58,O59,O60,O61)&lt;=-40%))&gt;=3,"X","")</f>
        <v/>
      </c>
    </row>
    <row r="65" spans="3:16" ht="20.149999999999999" customHeight="1">
      <c r="C65" s="22"/>
      <c r="D65" s="7"/>
      <c r="E65" s="7"/>
      <c r="F65" s="7"/>
      <c r="G65" s="7"/>
      <c r="H65" s="23"/>
      <c r="I65" s="23"/>
      <c r="J65" s="57"/>
      <c r="K65" s="57"/>
      <c r="L65" s="57"/>
      <c r="M65" s="8"/>
      <c r="N65" s="8"/>
      <c r="O65" s="8"/>
      <c r="P65" s="58"/>
    </row>
    <row r="66" spans="3:16" ht="20.149999999999999" customHeight="1">
      <c r="C66" s="107" t="s">
        <v>89</v>
      </c>
      <c r="D66" s="108"/>
      <c r="E66" s="109" t="s">
        <v>90</v>
      </c>
      <c r="F66" s="110"/>
      <c r="G66" s="110"/>
      <c r="H66" s="111"/>
      <c r="I66"/>
      <c r="J66"/>
      <c r="K66"/>
      <c r="L66"/>
      <c r="M66"/>
      <c r="N66"/>
      <c r="O66"/>
      <c r="P66" s="6"/>
    </row>
    <row r="67" spans="3:16" ht="20.149999999999999" customHeight="1">
      <c r="C67" s="95" t="s">
        <v>107</v>
      </c>
      <c r="D67" s="95"/>
      <c r="E67" s="95"/>
      <c r="F67" s="95"/>
      <c r="G67" s="96"/>
      <c r="H67" s="95"/>
      <c r="I67" s="95"/>
      <c r="J67" s="95"/>
      <c r="K67" s="95"/>
      <c r="L67" s="95"/>
      <c r="M67" s="95"/>
      <c r="N67" s="95"/>
      <c r="O67" s="95"/>
      <c r="P67" s="95"/>
    </row>
    <row r="68" spans="3:16" ht="54" customHeight="1">
      <c r="C68" s="87"/>
      <c r="D68" s="87"/>
      <c r="E68" s="87"/>
      <c r="F68" s="87"/>
      <c r="G68" s="87"/>
      <c r="H68" s="87"/>
      <c r="I68" s="87"/>
      <c r="J68" s="87"/>
      <c r="K68" s="87"/>
      <c r="L68" s="87"/>
      <c r="M68" s="87"/>
      <c r="N68" s="87"/>
      <c r="O68" s="87"/>
      <c r="P68" s="87"/>
    </row>
    <row r="69" spans="3:16" ht="20.149999999999999" customHeight="1">
      <c r="C69" s="103" t="s">
        <v>66</v>
      </c>
      <c r="D69" s="103"/>
      <c r="E69" s="104" t="s">
        <v>93</v>
      </c>
      <c r="F69" s="103" t="s">
        <v>20</v>
      </c>
      <c r="G69" s="104" t="s">
        <v>21</v>
      </c>
      <c r="H69" s="104" t="s">
        <v>22</v>
      </c>
      <c r="I69" s="104" t="s">
        <v>23</v>
      </c>
      <c r="J69" s="104" t="s">
        <v>29</v>
      </c>
      <c r="K69" s="104" t="s">
        <v>86</v>
      </c>
      <c r="L69" s="106" t="s">
        <v>24</v>
      </c>
      <c r="M69" s="106" t="s">
        <v>25</v>
      </c>
      <c r="N69" s="106" t="s">
        <v>26</v>
      </c>
      <c r="O69" s="106" t="s">
        <v>91</v>
      </c>
      <c r="P69" s="106" t="s">
        <v>92</v>
      </c>
    </row>
    <row r="70" spans="3:16" ht="35.5" customHeight="1">
      <c r="C70" s="103"/>
      <c r="D70" s="103"/>
      <c r="E70" s="104"/>
      <c r="F70" s="103"/>
      <c r="G70" s="105"/>
      <c r="H70" s="105"/>
      <c r="I70" s="105"/>
      <c r="J70" s="105"/>
      <c r="K70" s="105"/>
      <c r="L70" s="106"/>
      <c r="M70" s="106"/>
      <c r="N70" s="106"/>
      <c r="O70" s="106"/>
      <c r="P70" s="106"/>
    </row>
    <row r="71" spans="3:16" ht="27.5" customHeight="1">
      <c r="C71" s="91"/>
      <c r="D71" s="91"/>
      <c r="E71" s="41" t="s">
        <v>55</v>
      </c>
      <c r="F71" s="43">
        <v>1000</v>
      </c>
      <c r="G71" s="44"/>
      <c r="H71" s="44">
        <v>1000</v>
      </c>
      <c r="I71" s="44">
        <v>600</v>
      </c>
      <c r="J71" s="45"/>
      <c r="K71" s="45">
        <v>10</v>
      </c>
      <c r="L71" s="45">
        <v>7</v>
      </c>
      <c r="M71" s="12">
        <f t="shared" ref="M71:M81" si="19">H71*K71</f>
        <v>10000</v>
      </c>
      <c r="N71" s="12">
        <f t="shared" ref="N71:N81" si="20">I71*L71</f>
        <v>4200</v>
      </c>
      <c r="O71" s="61">
        <f t="shared" ref="O71:O81" si="21">IFERROR((I71-H71)/H71,"")</f>
        <v>-0.4</v>
      </c>
      <c r="P71" s="61">
        <f t="shared" ref="P71:P81" si="22">IFERROR((N71-M71)/M71,"")</f>
        <v>-0.57999999999999996</v>
      </c>
    </row>
    <row r="72" spans="3:16" ht="27.5" customHeight="1">
      <c r="C72" s="90"/>
      <c r="D72" s="90"/>
      <c r="E72" s="46" t="s">
        <v>52</v>
      </c>
      <c r="F72" s="47">
        <v>1000</v>
      </c>
      <c r="G72" s="48"/>
      <c r="H72" s="48">
        <v>1000</v>
      </c>
      <c r="I72" s="48">
        <v>600</v>
      </c>
      <c r="J72" s="49"/>
      <c r="K72" s="50">
        <v>10</v>
      </c>
      <c r="L72" s="50">
        <v>7</v>
      </c>
      <c r="M72" s="12">
        <f t="shared" si="19"/>
        <v>10000</v>
      </c>
      <c r="N72" s="12">
        <f t="shared" si="20"/>
        <v>4200</v>
      </c>
      <c r="O72" s="61">
        <f t="shared" si="21"/>
        <v>-0.4</v>
      </c>
      <c r="P72" s="61">
        <f t="shared" si="22"/>
        <v>-0.57999999999999996</v>
      </c>
    </row>
    <row r="73" spans="3:16" ht="27.5" customHeight="1">
      <c r="C73" s="85"/>
      <c r="D73" s="86"/>
      <c r="E73" s="41" t="s">
        <v>56</v>
      </c>
      <c r="F73" s="43"/>
      <c r="G73" s="44"/>
      <c r="H73" s="48">
        <v>1000</v>
      </c>
      <c r="I73" s="48">
        <v>600</v>
      </c>
      <c r="J73" s="51"/>
      <c r="K73" s="45">
        <v>10</v>
      </c>
      <c r="L73" s="45">
        <v>7</v>
      </c>
      <c r="M73" s="12">
        <f t="shared" ref="M73:M76" si="23">H73*K73</f>
        <v>10000</v>
      </c>
      <c r="N73" s="12">
        <f t="shared" ref="N73:N76" si="24">I73*L73</f>
        <v>4200</v>
      </c>
      <c r="O73" s="61">
        <f t="shared" ref="O73:O76" si="25">IFERROR((I73-H73)/H73,"")</f>
        <v>-0.4</v>
      </c>
      <c r="P73" s="61">
        <f t="shared" ref="P73:P76" si="26">IFERROR((N73-M73)/M73,"")</f>
        <v>-0.57999999999999996</v>
      </c>
    </row>
    <row r="74" spans="3:16" ht="27.5" customHeight="1">
      <c r="C74" s="88"/>
      <c r="D74" s="89"/>
      <c r="E74" s="46"/>
      <c r="F74" s="47"/>
      <c r="G74" s="48"/>
      <c r="H74" s="48"/>
      <c r="I74" s="48"/>
      <c r="J74" s="49"/>
      <c r="K74" s="50"/>
      <c r="L74" s="50"/>
      <c r="M74" s="12">
        <f t="shared" si="23"/>
        <v>0</v>
      </c>
      <c r="N74" s="12">
        <f t="shared" si="24"/>
        <v>0</v>
      </c>
      <c r="O74" s="61" t="str">
        <f t="shared" si="25"/>
        <v/>
      </c>
      <c r="P74" s="61" t="str">
        <f t="shared" si="26"/>
        <v/>
      </c>
    </row>
    <row r="75" spans="3:16" ht="27.5" customHeight="1">
      <c r="C75" s="85"/>
      <c r="D75" s="86"/>
      <c r="E75" s="41"/>
      <c r="F75" s="43"/>
      <c r="G75" s="44"/>
      <c r="H75" s="44"/>
      <c r="I75" s="44"/>
      <c r="J75" s="51"/>
      <c r="K75" s="45"/>
      <c r="L75" s="45"/>
      <c r="M75" s="12">
        <f t="shared" si="23"/>
        <v>0</v>
      </c>
      <c r="N75" s="12">
        <f t="shared" si="24"/>
        <v>0</v>
      </c>
      <c r="O75" s="61" t="str">
        <f t="shared" si="25"/>
        <v/>
      </c>
      <c r="P75" s="61" t="str">
        <f t="shared" si="26"/>
        <v/>
      </c>
    </row>
    <row r="76" spans="3:16" ht="27.5" customHeight="1">
      <c r="C76" s="88"/>
      <c r="D76" s="89"/>
      <c r="E76" s="46"/>
      <c r="F76" s="47"/>
      <c r="G76" s="48"/>
      <c r="H76" s="48"/>
      <c r="I76" s="48"/>
      <c r="J76" s="49"/>
      <c r="K76" s="50"/>
      <c r="L76" s="50"/>
      <c r="M76" s="12">
        <f t="shared" si="23"/>
        <v>0</v>
      </c>
      <c r="N76" s="12">
        <f t="shared" si="24"/>
        <v>0</v>
      </c>
      <c r="O76" s="61" t="str">
        <f t="shared" si="25"/>
        <v/>
      </c>
      <c r="P76" s="61" t="str">
        <f t="shared" si="26"/>
        <v/>
      </c>
    </row>
    <row r="77" spans="3:16" ht="27.5" customHeight="1">
      <c r="C77" s="91"/>
      <c r="D77" s="91"/>
      <c r="E77" s="41"/>
      <c r="F77" s="43"/>
      <c r="G77" s="44"/>
      <c r="H77" s="44"/>
      <c r="I77" s="44"/>
      <c r="J77" s="51"/>
      <c r="K77" s="45"/>
      <c r="L77" s="45"/>
      <c r="M77" s="12">
        <f t="shared" si="19"/>
        <v>0</v>
      </c>
      <c r="N77" s="12">
        <f t="shared" si="20"/>
        <v>0</v>
      </c>
      <c r="O77" s="61" t="str">
        <f t="shared" si="21"/>
        <v/>
      </c>
      <c r="P77" s="61" t="str">
        <f t="shared" si="22"/>
        <v/>
      </c>
    </row>
    <row r="78" spans="3:16" ht="27.5" customHeight="1">
      <c r="C78" s="90"/>
      <c r="D78" s="90"/>
      <c r="E78" s="46"/>
      <c r="F78" s="47"/>
      <c r="G78" s="48"/>
      <c r="H78" s="48"/>
      <c r="I78" s="48"/>
      <c r="J78" s="49"/>
      <c r="K78" s="50"/>
      <c r="L78" s="50"/>
      <c r="M78" s="12">
        <f t="shared" si="19"/>
        <v>0</v>
      </c>
      <c r="N78" s="12">
        <f t="shared" si="20"/>
        <v>0</v>
      </c>
      <c r="O78" s="61" t="str">
        <f t="shared" si="21"/>
        <v/>
      </c>
      <c r="P78" s="61" t="str">
        <f t="shared" si="22"/>
        <v/>
      </c>
    </row>
    <row r="79" spans="3:16" ht="27.5" customHeight="1">
      <c r="C79" s="91"/>
      <c r="D79" s="91"/>
      <c r="E79" s="41"/>
      <c r="F79" s="43"/>
      <c r="G79" s="44"/>
      <c r="H79" s="44"/>
      <c r="I79" s="44"/>
      <c r="J79" s="51"/>
      <c r="K79" s="45"/>
      <c r="L79" s="45"/>
      <c r="M79" s="12">
        <f t="shared" si="19"/>
        <v>0</v>
      </c>
      <c r="N79" s="12">
        <f t="shared" si="20"/>
        <v>0</v>
      </c>
      <c r="O79" s="61" t="str">
        <f t="shared" si="21"/>
        <v/>
      </c>
      <c r="P79" s="61" t="str">
        <f t="shared" si="22"/>
        <v/>
      </c>
    </row>
    <row r="80" spans="3:16" ht="27.5" customHeight="1">
      <c r="C80" s="90"/>
      <c r="D80" s="90"/>
      <c r="E80" s="46"/>
      <c r="F80" s="47"/>
      <c r="G80" s="48"/>
      <c r="H80" s="48"/>
      <c r="I80" s="48"/>
      <c r="J80" s="49"/>
      <c r="K80" s="50"/>
      <c r="L80" s="50"/>
      <c r="M80" s="12">
        <f t="shared" si="19"/>
        <v>0</v>
      </c>
      <c r="N80" s="12">
        <f t="shared" si="20"/>
        <v>0</v>
      </c>
      <c r="O80" s="61" t="str">
        <f t="shared" si="21"/>
        <v/>
      </c>
      <c r="P80" s="61" t="str">
        <f t="shared" si="22"/>
        <v/>
      </c>
    </row>
    <row r="81" spans="3:16" ht="27.5" customHeight="1">
      <c r="C81" s="91"/>
      <c r="D81" s="91"/>
      <c r="E81" s="41"/>
      <c r="F81" s="43"/>
      <c r="G81" s="44"/>
      <c r="H81" s="44"/>
      <c r="I81" s="44"/>
      <c r="J81" s="53"/>
      <c r="K81" s="54"/>
      <c r="L81" s="54"/>
      <c r="M81" s="56">
        <f t="shared" si="19"/>
        <v>0</v>
      </c>
      <c r="N81" s="56">
        <f t="shared" si="20"/>
        <v>0</v>
      </c>
      <c r="O81" s="63" t="str">
        <f t="shared" si="21"/>
        <v/>
      </c>
      <c r="P81" s="63" t="str">
        <f t="shared" si="22"/>
        <v/>
      </c>
    </row>
    <row r="82" spans="3:16" ht="20.149999999999999" customHeight="1">
      <c r="C82" s="92" t="s">
        <v>104</v>
      </c>
      <c r="D82" s="92"/>
      <c r="E82" s="92"/>
      <c r="F82" s="92"/>
      <c r="G82" s="93"/>
      <c r="H82" s="92"/>
      <c r="I82" s="92"/>
      <c r="J82" s="99" t="s">
        <v>94</v>
      </c>
      <c r="K82" s="100"/>
      <c r="L82" s="100"/>
      <c r="M82" s="100"/>
      <c r="N82" s="101" t="str">
        <f>IF(E66="","",E66)</f>
        <v>milho safrinha</v>
      </c>
      <c r="O82" s="101"/>
      <c r="P82" s="102"/>
    </row>
    <row r="83" spans="3:16" ht="41" customHeight="1">
      <c r="C83" s="92"/>
      <c r="D83" s="92"/>
      <c r="E83" s="92"/>
      <c r="F83" s="92"/>
      <c r="G83" s="94"/>
      <c r="H83" s="92"/>
      <c r="I83" s="92"/>
      <c r="J83" s="97" t="s">
        <v>84</v>
      </c>
      <c r="K83" s="97"/>
      <c r="L83" s="97"/>
      <c r="M83" s="97"/>
      <c r="N83" s="97"/>
      <c r="O83" s="97"/>
      <c r="P83" s="18" t="str" cm="1">
        <f t="array" ref="P83">IF(P84="X","",IF(SUMPRODUCT(--(CHOOSE({1;2;3;4;5;6;7;8;9;10;11},P71,P72,P73,P74,P75,P76,P77,P78,P79,P80,P81)&lt;=-30%))&gt;=2,"X",""))</f>
        <v/>
      </c>
    </row>
    <row r="84" spans="3:16" ht="37.5" customHeight="1">
      <c r="C84" s="22"/>
      <c r="D84" s="7"/>
      <c r="E84" s="7"/>
      <c r="F84" s="7"/>
      <c r="G84" s="7"/>
      <c r="H84" s="23"/>
      <c r="I84" s="23"/>
      <c r="J84" s="98" t="s">
        <v>85</v>
      </c>
      <c r="K84" s="98"/>
      <c r="L84" s="98"/>
      <c r="M84" s="98"/>
      <c r="N84" s="98"/>
      <c r="O84" s="98"/>
      <c r="P84" s="19" t="str" cm="1">
        <f t="array" ref="P84">IF(SUMPRODUCT(--(CHOOSE({1;2;3;4;5;6;7;8;9;10;11},O71,O72,O73,O74,O75,O76,O77,O78,O79,O80,O81)&lt;=-40%))&gt;=3,"X","")</f>
        <v>X</v>
      </c>
    </row>
    <row r="85" spans="3:16" ht="20.149999999999999" customHeight="1">
      <c r="C85" s="22"/>
      <c r="D85" s="7"/>
      <c r="E85" s="7"/>
      <c r="F85" s="7"/>
      <c r="G85" s="7"/>
      <c r="H85" s="23"/>
      <c r="I85" s="23"/>
      <c r="J85" s="57"/>
      <c r="K85" s="57"/>
      <c r="L85" s="57"/>
      <c r="M85" s="8"/>
      <c r="N85" s="8"/>
      <c r="O85" s="8"/>
      <c r="P85" s="58"/>
    </row>
    <row r="86" spans="3:16" ht="20.149999999999999" customHeight="1">
      <c r="C86" s="107" t="s">
        <v>89</v>
      </c>
      <c r="D86" s="108"/>
      <c r="E86" s="109" t="s">
        <v>27</v>
      </c>
      <c r="F86" s="110"/>
      <c r="G86" s="110"/>
      <c r="H86" s="111"/>
      <c r="I86"/>
      <c r="J86"/>
      <c r="K86"/>
      <c r="L86"/>
      <c r="M86"/>
      <c r="N86"/>
      <c r="O86"/>
      <c r="P86" s="6"/>
    </row>
    <row r="87" spans="3:16" ht="20.149999999999999" customHeight="1">
      <c r="C87" s="95" t="s">
        <v>107</v>
      </c>
      <c r="D87" s="95"/>
      <c r="E87" s="95"/>
      <c r="F87" s="95"/>
      <c r="G87" s="96"/>
      <c r="H87" s="95"/>
      <c r="I87" s="95"/>
      <c r="J87" s="95"/>
      <c r="K87" s="95"/>
      <c r="L87" s="95"/>
      <c r="M87" s="95"/>
      <c r="N87" s="95"/>
      <c r="O87" s="95"/>
      <c r="P87" s="95"/>
    </row>
    <row r="88" spans="3:16" ht="59.25" customHeight="1">
      <c r="C88" s="87"/>
      <c r="D88" s="87"/>
      <c r="E88" s="87"/>
      <c r="F88" s="87"/>
      <c r="G88" s="87"/>
      <c r="H88" s="87"/>
      <c r="I88" s="87"/>
      <c r="J88" s="87"/>
      <c r="K88" s="87"/>
      <c r="L88" s="87"/>
      <c r="M88" s="87"/>
      <c r="N88" s="87"/>
      <c r="O88" s="87"/>
      <c r="P88" s="87"/>
    </row>
    <row r="89" spans="3:16" ht="20.149999999999999" customHeight="1">
      <c r="C89" s="103" t="s">
        <v>66</v>
      </c>
      <c r="D89" s="103"/>
      <c r="E89" s="104" t="s">
        <v>93</v>
      </c>
      <c r="F89" s="103" t="s">
        <v>20</v>
      </c>
      <c r="G89" s="104" t="s">
        <v>21</v>
      </c>
      <c r="H89" s="104" t="s">
        <v>22</v>
      </c>
      <c r="I89" s="104" t="s">
        <v>23</v>
      </c>
      <c r="J89" s="104" t="s">
        <v>29</v>
      </c>
      <c r="K89" s="104" t="s">
        <v>86</v>
      </c>
      <c r="L89" s="106" t="s">
        <v>24</v>
      </c>
      <c r="M89" s="106" t="s">
        <v>25</v>
      </c>
      <c r="N89" s="106" t="s">
        <v>26</v>
      </c>
      <c r="O89" s="106" t="s">
        <v>91</v>
      </c>
      <c r="P89" s="106" t="s">
        <v>92</v>
      </c>
    </row>
    <row r="90" spans="3:16" ht="34.5" customHeight="1">
      <c r="C90" s="103"/>
      <c r="D90" s="103"/>
      <c r="E90" s="104"/>
      <c r="F90" s="103"/>
      <c r="G90" s="105"/>
      <c r="H90" s="105"/>
      <c r="I90" s="105"/>
      <c r="J90" s="105"/>
      <c r="K90" s="105"/>
      <c r="L90" s="106"/>
      <c r="M90" s="106"/>
      <c r="N90" s="106"/>
      <c r="O90" s="106"/>
      <c r="P90" s="106"/>
    </row>
    <row r="91" spans="3:16" ht="27.5" customHeight="1">
      <c r="C91" s="91"/>
      <c r="D91" s="91"/>
      <c r="E91" s="41" t="s">
        <v>55</v>
      </c>
      <c r="F91" s="43">
        <v>1000</v>
      </c>
      <c r="G91" s="44"/>
      <c r="H91" s="44">
        <v>1000</v>
      </c>
      <c r="I91" s="44">
        <v>600</v>
      </c>
      <c r="J91" s="45"/>
      <c r="K91" s="45">
        <v>10</v>
      </c>
      <c r="L91" s="45">
        <v>7</v>
      </c>
      <c r="M91" s="12">
        <f t="shared" ref="M91:M101" si="27">H91*K91</f>
        <v>10000</v>
      </c>
      <c r="N91" s="12">
        <f t="shared" ref="N91:N101" si="28">I91*L91</f>
        <v>4200</v>
      </c>
      <c r="O91" s="61">
        <f t="shared" ref="O91:O101" si="29">IFERROR((I91-H91)/H91,"")</f>
        <v>-0.4</v>
      </c>
      <c r="P91" s="61">
        <f t="shared" ref="P91:P101" si="30">IFERROR((N91-M91)/M91,"")</f>
        <v>-0.57999999999999996</v>
      </c>
    </row>
    <row r="92" spans="3:16" ht="27.5" customHeight="1">
      <c r="C92" s="90"/>
      <c r="D92" s="90"/>
      <c r="E92" s="46" t="s">
        <v>52</v>
      </c>
      <c r="F92" s="47">
        <v>1000</v>
      </c>
      <c r="G92" s="48"/>
      <c r="H92" s="48">
        <v>1000</v>
      </c>
      <c r="I92" s="48">
        <v>600</v>
      </c>
      <c r="J92" s="49"/>
      <c r="K92" s="50">
        <v>10</v>
      </c>
      <c r="L92" s="50">
        <v>7</v>
      </c>
      <c r="M92" s="12">
        <f t="shared" si="27"/>
        <v>10000</v>
      </c>
      <c r="N92" s="12">
        <f t="shared" si="28"/>
        <v>4200</v>
      </c>
      <c r="O92" s="61">
        <f t="shared" si="29"/>
        <v>-0.4</v>
      </c>
      <c r="P92" s="61">
        <f t="shared" si="30"/>
        <v>-0.57999999999999996</v>
      </c>
    </row>
    <row r="93" spans="3:16" ht="27.5" customHeight="1">
      <c r="C93" s="85"/>
      <c r="D93" s="86"/>
      <c r="E93" s="41" t="s">
        <v>56</v>
      </c>
      <c r="F93" s="43"/>
      <c r="G93" s="44"/>
      <c r="H93" s="48">
        <v>1000</v>
      </c>
      <c r="I93" s="48">
        <v>600</v>
      </c>
      <c r="J93" s="51"/>
      <c r="K93" s="45">
        <v>10</v>
      </c>
      <c r="L93" s="45">
        <v>7</v>
      </c>
      <c r="M93" s="12">
        <f t="shared" ref="M93:M97" si="31">H93*K93</f>
        <v>10000</v>
      </c>
      <c r="N93" s="12">
        <f t="shared" ref="N93:N97" si="32">I93*L93</f>
        <v>4200</v>
      </c>
      <c r="O93" s="61">
        <f t="shared" ref="O93:O97" si="33">IFERROR((I93-H93)/H93,"")</f>
        <v>-0.4</v>
      </c>
      <c r="P93" s="61">
        <f t="shared" ref="P93:P97" si="34">IFERROR((N93-M93)/M93,"")</f>
        <v>-0.57999999999999996</v>
      </c>
    </row>
    <row r="94" spans="3:16" ht="27.5" customHeight="1">
      <c r="C94" s="88"/>
      <c r="D94" s="89"/>
      <c r="E94" s="46"/>
      <c r="F94" s="47"/>
      <c r="G94" s="48"/>
      <c r="H94" s="48"/>
      <c r="I94" s="48"/>
      <c r="J94" s="49"/>
      <c r="K94" s="50"/>
      <c r="L94" s="50"/>
      <c r="M94" s="12">
        <f t="shared" si="31"/>
        <v>0</v>
      </c>
      <c r="N94" s="12">
        <f t="shared" si="32"/>
        <v>0</v>
      </c>
      <c r="O94" s="61" t="str">
        <f t="shared" si="33"/>
        <v/>
      </c>
      <c r="P94" s="61" t="str">
        <f t="shared" si="34"/>
        <v/>
      </c>
    </row>
    <row r="95" spans="3:16" ht="27.5" customHeight="1">
      <c r="C95" s="85"/>
      <c r="D95" s="86"/>
      <c r="E95" s="41"/>
      <c r="F95" s="43"/>
      <c r="G95" s="44"/>
      <c r="H95" s="44"/>
      <c r="I95" s="44"/>
      <c r="J95" s="51"/>
      <c r="K95" s="45"/>
      <c r="L95" s="45"/>
      <c r="M95" s="12">
        <f t="shared" si="31"/>
        <v>0</v>
      </c>
      <c r="N95" s="12">
        <f t="shared" si="32"/>
        <v>0</v>
      </c>
      <c r="O95" s="61" t="str">
        <f t="shared" si="33"/>
        <v/>
      </c>
      <c r="P95" s="61" t="str">
        <f t="shared" si="34"/>
        <v/>
      </c>
    </row>
    <row r="96" spans="3:16" ht="27.5" customHeight="1">
      <c r="C96" s="88"/>
      <c r="D96" s="89"/>
      <c r="E96" s="46"/>
      <c r="F96" s="47"/>
      <c r="G96" s="48"/>
      <c r="H96" s="48"/>
      <c r="I96" s="48"/>
      <c r="J96" s="49"/>
      <c r="K96" s="50"/>
      <c r="L96" s="50"/>
      <c r="M96" s="12">
        <f t="shared" si="31"/>
        <v>0</v>
      </c>
      <c r="N96" s="12">
        <f t="shared" si="32"/>
        <v>0</v>
      </c>
      <c r="O96" s="61" t="str">
        <f t="shared" si="33"/>
        <v/>
      </c>
      <c r="P96" s="61" t="str">
        <f t="shared" si="34"/>
        <v/>
      </c>
    </row>
    <row r="97" spans="3:16" ht="27.5" customHeight="1">
      <c r="C97" s="91"/>
      <c r="D97" s="91"/>
      <c r="E97" s="41"/>
      <c r="F97" s="43"/>
      <c r="G97" s="44"/>
      <c r="H97" s="44"/>
      <c r="I97" s="44"/>
      <c r="J97" s="51"/>
      <c r="K97" s="45"/>
      <c r="L97" s="45"/>
      <c r="M97" s="12">
        <f t="shared" si="31"/>
        <v>0</v>
      </c>
      <c r="N97" s="12">
        <f t="shared" si="32"/>
        <v>0</v>
      </c>
      <c r="O97" s="61" t="str">
        <f t="shared" si="33"/>
        <v/>
      </c>
      <c r="P97" s="61" t="str">
        <f t="shared" si="34"/>
        <v/>
      </c>
    </row>
    <row r="98" spans="3:16" ht="27.5" customHeight="1">
      <c r="C98" s="90"/>
      <c r="D98" s="90"/>
      <c r="E98" s="46"/>
      <c r="F98" s="47"/>
      <c r="G98" s="48"/>
      <c r="H98" s="48"/>
      <c r="I98" s="48"/>
      <c r="J98" s="49"/>
      <c r="K98" s="50"/>
      <c r="L98" s="50"/>
      <c r="M98" s="12">
        <f t="shared" si="27"/>
        <v>0</v>
      </c>
      <c r="N98" s="12">
        <f t="shared" si="28"/>
        <v>0</v>
      </c>
      <c r="O98" s="61" t="str">
        <f t="shared" si="29"/>
        <v/>
      </c>
      <c r="P98" s="61" t="str">
        <f t="shared" si="30"/>
        <v/>
      </c>
    </row>
    <row r="99" spans="3:16" ht="27.5" customHeight="1">
      <c r="C99" s="91"/>
      <c r="D99" s="91"/>
      <c r="E99" s="41"/>
      <c r="F99" s="43"/>
      <c r="G99" s="44"/>
      <c r="H99" s="44"/>
      <c r="I99" s="44"/>
      <c r="J99" s="51"/>
      <c r="K99" s="45"/>
      <c r="L99" s="45"/>
      <c r="M99" s="12">
        <f t="shared" si="27"/>
        <v>0</v>
      </c>
      <c r="N99" s="12">
        <f t="shared" si="28"/>
        <v>0</v>
      </c>
      <c r="O99" s="61" t="str">
        <f t="shared" si="29"/>
        <v/>
      </c>
      <c r="P99" s="61" t="str">
        <f t="shared" si="30"/>
        <v/>
      </c>
    </row>
    <row r="100" spans="3:16" ht="27.5" customHeight="1">
      <c r="C100" s="90"/>
      <c r="D100" s="90"/>
      <c r="E100" s="46"/>
      <c r="F100" s="47"/>
      <c r="G100" s="48"/>
      <c r="H100" s="48"/>
      <c r="I100" s="48"/>
      <c r="J100" s="49"/>
      <c r="K100" s="50"/>
      <c r="L100" s="50"/>
      <c r="M100" s="12">
        <f t="shared" si="27"/>
        <v>0</v>
      </c>
      <c r="N100" s="12">
        <f t="shared" si="28"/>
        <v>0</v>
      </c>
      <c r="O100" s="61" t="str">
        <f t="shared" si="29"/>
        <v/>
      </c>
      <c r="P100" s="61" t="str">
        <f t="shared" si="30"/>
        <v/>
      </c>
    </row>
    <row r="101" spans="3:16" ht="27.5" customHeight="1">
      <c r="C101" s="91"/>
      <c r="D101" s="91"/>
      <c r="E101" s="41"/>
      <c r="F101" s="43"/>
      <c r="G101" s="44"/>
      <c r="H101" s="44"/>
      <c r="I101" s="44"/>
      <c r="J101" s="53"/>
      <c r="K101" s="54"/>
      <c r="L101" s="54"/>
      <c r="M101" s="56">
        <f t="shared" si="27"/>
        <v>0</v>
      </c>
      <c r="N101" s="56">
        <f t="shared" si="28"/>
        <v>0</v>
      </c>
      <c r="O101" s="63" t="str">
        <f t="shared" si="29"/>
        <v/>
      </c>
      <c r="P101" s="63" t="str">
        <f t="shared" si="30"/>
        <v/>
      </c>
    </row>
    <row r="102" spans="3:16" ht="20.149999999999999" customHeight="1">
      <c r="C102" s="92" t="s">
        <v>104</v>
      </c>
      <c r="D102" s="92"/>
      <c r="E102" s="92"/>
      <c r="F102" s="92"/>
      <c r="G102" s="93"/>
      <c r="H102" s="92"/>
      <c r="I102" s="92"/>
      <c r="J102" s="99" t="s">
        <v>94</v>
      </c>
      <c r="K102" s="100"/>
      <c r="L102" s="100"/>
      <c r="M102" s="100"/>
      <c r="N102" s="101" t="str">
        <f>IF(E86="","",E86)</f>
        <v>soja</v>
      </c>
      <c r="O102" s="101"/>
      <c r="P102" s="102"/>
    </row>
    <row r="103" spans="3:16" ht="46" customHeight="1">
      <c r="C103" s="92"/>
      <c r="D103" s="92"/>
      <c r="E103" s="92"/>
      <c r="F103" s="92"/>
      <c r="G103" s="94"/>
      <c r="H103" s="92"/>
      <c r="I103" s="92"/>
      <c r="J103" s="97" t="s">
        <v>84</v>
      </c>
      <c r="K103" s="97"/>
      <c r="L103" s="97"/>
      <c r="M103" s="97"/>
      <c r="N103" s="97"/>
      <c r="O103" s="97"/>
      <c r="P103" s="18" t="str" cm="1">
        <f t="array" ref="P103">IF(P104="X","",IF(SUMPRODUCT(--(CHOOSE({1;2;3;4;5;6;7;8;9;10;11},P91,P92,P93,P94,P95,P96,P97,P98,P99,P100,P101)&lt;=-30%))&gt;=2,"X",""))</f>
        <v/>
      </c>
    </row>
    <row r="104" spans="3:16" ht="27.5" customHeight="1">
      <c r="C104" s="22"/>
      <c r="D104" s="7"/>
      <c r="E104" s="7"/>
      <c r="F104" s="7"/>
      <c r="G104" s="7"/>
      <c r="H104" s="23"/>
      <c r="I104" s="23"/>
      <c r="J104" s="98" t="s">
        <v>85</v>
      </c>
      <c r="K104" s="98"/>
      <c r="L104" s="98"/>
      <c r="M104" s="98"/>
      <c r="N104" s="98"/>
      <c r="O104" s="98"/>
      <c r="P104" s="19" t="str" cm="1">
        <f t="array" ref="P104">IF(SUMPRODUCT(--(CHOOSE({1;2;3;4;5;6;7;8;9;10;11},O91,O92,O93,O94,O95,O96,O97,O98,O99,O100,O101)&lt;=-40%))&gt;=3,"X","")</f>
        <v>X</v>
      </c>
    </row>
    <row r="105" spans="3:16" ht="20.149999999999999" customHeight="1">
      <c r="C105" s="22"/>
      <c r="D105" s="7"/>
      <c r="E105" s="7"/>
      <c r="F105" s="7"/>
      <c r="G105" s="7"/>
      <c r="H105" s="23"/>
      <c r="I105" s="23"/>
      <c r="J105" s="57"/>
      <c r="K105" s="57"/>
      <c r="L105" s="57"/>
      <c r="M105" s="8"/>
      <c r="N105" s="8"/>
      <c r="O105" s="8"/>
      <c r="P105" s="58"/>
    </row>
    <row r="106" spans="3:16" ht="20.149999999999999" customHeight="1">
      <c r="C106" s="107" t="s">
        <v>89</v>
      </c>
      <c r="D106" s="108"/>
      <c r="E106" s="109"/>
      <c r="F106" s="110"/>
      <c r="G106" s="110"/>
      <c r="H106" s="111"/>
      <c r="I106"/>
      <c r="J106"/>
      <c r="K106"/>
      <c r="L106"/>
      <c r="M106"/>
      <c r="N106"/>
      <c r="O106"/>
      <c r="P106" s="6"/>
    </row>
    <row r="107" spans="3:16" ht="20.149999999999999" customHeight="1">
      <c r="C107" s="95" t="s">
        <v>107</v>
      </c>
      <c r="D107" s="95"/>
      <c r="E107" s="95"/>
      <c r="F107" s="95"/>
      <c r="G107" s="96"/>
      <c r="H107" s="95"/>
      <c r="I107" s="95"/>
      <c r="J107" s="95"/>
      <c r="K107" s="95"/>
      <c r="L107" s="95"/>
      <c r="M107" s="95"/>
      <c r="N107" s="95"/>
      <c r="O107" s="95"/>
      <c r="P107" s="95"/>
    </row>
    <row r="108" spans="3:16" ht="58.5" customHeight="1">
      <c r="C108" s="87"/>
      <c r="D108" s="87"/>
      <c r="E108" s="87"/>
      <c r="F108" s="87"/>
      <c r="G108" s="87"/>
      <c r="H108" s="87"/>
      <c r="I108" s="87"/>
      <c r="J108" s="87"/>
      <c r="K108" s="87"/>
      <c r="L108" s="87"/>
      <c r="M108" s="87"/>
      <c r="N108" s="87"/>
      <c r="O108" s="87"/>
      <c r="P108" s="87"/>
    </row>
    <row r="109" spans="3:16" ht="20.149999999999999" customHeight="1">
      <c r="C109" s="103" t="s">
        <v>66</v>
      </c>
      <c r="D109" s="103"/>
      <c r="E109" s="104" t="s">
        <v>93</v>
      </c>
      <c r="F109" s="103" t="s">
        <v>20</v>
      </c>
      <c r="G109" s="104" t="s">
        <v>21</v>
      </c>
      <c r="H109" s="104" t="s">
        <v>22</v>
      </c>
      <c r="I109" s="104" t="s">
        <v>23</v>
      </c>
      <c r="J109" s="104" t="s">
        <v>29</v>
      </c>
      <c r="K109" s="104" t="s">
        <v>86</v>
      </c>
      <c r="L109" s="106" t="s">
        <v>24</v>
      </c>
      <c r="M109" s="106" t="s">
        <v>25</v>
      </c>
      <c r="N109" s="106" t="s">
        <v>26</v>
      </c>
      <c r="O109" s="106" t="s">
        <v>91</v>
      </c>
      <c r="P109" s="106" t="s">
        <v>92</v>
      </c>
    </row>
    <row r="110" spans="3:16" ht="35.5" customHeight="1">
      <c r="C110" s="103"/>
      <c r="D110" s="103"/>
      <c r="E110" s="104"/>
      <c r="F110" s="103"/>
      <c r="G110" s="105"/>
      <c r="H110" s="105"/>
      <c r="I110" s="105"/>
      <c r="J110" s="105"/>
      <c r="K110" s="105"/>
      <c r="L110" s="106"/>
      <c r="M110" s="106"/>
      <c r="N110" s="106"/>
      <c r="O110" s="106"/>
      <c r="P110" s="106"/>
    </row>
    <row r="111" spans="3:16" ht="27.5" customHeight="1">
      <c r="C111" s="91"/>
      <c r="D111" s="91"/>
      <c r="E111" s="41" t="s">
        <v>55</v>
      </c>
      <c r="F111" s="43">
        <v>1000</v>
      </c>
      <c r="G111" s="44"/>
      <c r="H111" s="44">
        <v>1000</v>
      </c>
      <c r="I111" s="44">
        <v>600</v>
      </c>
      <c r="J111" s="45"/>
      <c r="K111" s="45">
        <v>10</v>
      </c>
      <c r="L111" s="45">
        <v>7</v>
      </c>
      <c r="M111" s="12">
        <f t="shared" ref="M111:M121" si="35">H111*K111</f>
        <v>10000</v>
      </c>
      <c r="N111" s="12">
        <f t="shared" ref="N111:N121" si="36">I111*L111</f>
        <v>4200</v>
      </c>
      <c r="O111" s="61">
        <f t="shared" ref="O111:O121" si="37">IFERROR((I111-H111)/H111,"")</f>
        <v>-0.4</v>
      </c>
      <c r="P111" s="61">
        <f t="shared" ref="P111:P121" si="38">IFERROR((N111-M111)/M111,"")</f>
        <v>-0.57999999999999996</v>
      </c>
    </row>
    <row r="112" spans="3:16" ht="27.5" customHeight="1">
      <c r="C112" s="90"/>
      <c r="D112" s="90"/>
      <c r="E112" s="46" t="s">
        <v>52</v>
      </c>
      <c r="F112" s="47">
        <v>1000</v>
      </c>
      <c r="G112" s="48"/>
      <c r="H112" s="48">
        <v>1000</v>
      </c>
      <c r="I112" s="48">
        <v>600</v>
      </c>
      <c r="J112" s="49"/>
      <c r="K112" s="50">
        <v>10</v>
      </c>
      <c r="L112" s="50">
        <v>7</v>
      </c>
      <c r="M112" s="12">
        <f t="shared" si="35"/>
        <v>10000</v>
      </c>
      <c r="N112" s="12">
        <f t="shared" si="36"/>
        <v>4200</v>
      </c>
      <c r="O112" s="61">
        <f t="shared" si="37"/>
        <v>-0.4</v>
      </c>
      <c r="P112" s="61">
        <f t="shared" si="38"/>
        <v>-0.57999999999999996</v>
      </c>
    </row>
    <row r="113" spans="3:16" ht="27.5" customHeight="1">
      <c r="C113" s="85"/>
      <c r="D113" s="86"/>
      <c r="E113" s="41" t="s">
        <v>56</v>
      </c>
      <c r="F113" s="43"/>
      <c r="G113" s="44"/>
      <c r="H113" s="48">
        <v>1000</v>
      </c>
      <c r="I113" s="48">
        <v>600</v>
      </c>
      <c r="J113" s="51"/>
      <c r="K113" s="45">
        <v>10</v>
      </c>
      <c r="L113" s="45">
        <v>7</v>
      </c>
      <c r="M113" s="12">
        <f t="shared" ref="M113:M116" si="39">H113*K113</f>
        <v>10000</v>
      </c>
      <c r="N113" s="12">
        <f t="shared" ref="N113:N116" si="40">I113*L113</f>
        <v>4200</v>
      </c>
      <c r="O113" s="61">
        <f t="shared" ref="O113:O116" si="41">IFERROR((I113-H113)/H113,"")</f>
        <v>-0.4</v>
      </c>
      <c r="P113" s="61">
        <f t="shared" ref="P113:P116" si="42">IFERROR((N113-M113)/M113,"")</f>
        <v>-0.57999999999999996</v>
      </c>
    </row>
    <row r="114" spans="3:16" ht="27.5" customHeight="1">
      <c r="C114" s="88"/>
      <c r="D114" s="89"/>
      <c r="E114" s="46"/>
      <c r="F114" s="47"/>
      <c r="G114" s="48"/>
      <c r="H114" s="48"/>
      <c r="I114" s="48"/>
      <c r="J114" s="49"/>
      <c r="K114" s="50"/>
      <c r="L114" s="50"/>
      <c r="M114" s="12">
        <f t="shared" si="39"/>
        <v>0</v>
      </c>
      <c r="N114" s="12">
        <f t="shared" si="40"/>
        <v>0</v>
      </c>
      <c r="O114" s="61" t="str">
        <f t="shared" si="41"/>
        <v/>
      </c>
      <c r="P114" s="61" t="str">
        <f t="shared" si="42"/>
        <v/>
      </c>
    </row>
    <row r="115" spans="3:16" ht="27.5" customHeight="1">
      <c r="C115" s="85"/>
      <c r="D115" s="86"/>
      <c r="E115" s="41"/>
      <c r="F115" s="43"/>
      <c r="G115" s="44"/>
      <c r="H115" s="44"/>
      <c r="I115" s="44"/>
      <c r="J115" s="51"/>
      <c r="K115" s="45"/>
      <c r="L115" s="45"/>
      <c r="M115" s="12">
        <f t="shared" si="39"/>
        <v>0</v>
      </c>
      <c r="N115" s="12">
        <f t="shared" si="40"/>
        <v>0</v>
      </c>
      <c r="O115" s="61" t="str">
        <f t="shared" si="41"/>
        <v/>
      </c>
      <c r="P115" s="61" t="str">
        <f t="shared" si="42"/>
        <v/>
      </c>
    </row>
    <row r="116" spans="3:16" ht="27.5" customHeight="1">
      <c r="C116" s="88"/>
      <c r="D116" s="89"/>
      <c r="E116" s="46"/>
      <c r="F116" s="47"/>
      <c r="G116" s="48"/>
      <c r="H116" s="48"/>
      <c r="I116" s="48"/>
      <c r="J116" s="49"/>
      <c r="K116" s="50"/>
      <c r="L116" s="50"/>
      <c r="M116" s="12">
        <f t="shared" si="39"/>
        <v>0</v>
      </c>
      <c r="N116" s="12">
        <f t="shared" si="40"/>
        <v>0</v>
      </c>
      <c r="O116" s="61" t="str">
        <f t="shared" si="41"/>
        <v/>
      </c>
      <c r="P116" s="61" t="str">
        <f t="shared" si="42"/>
        <v/>
      </c>
    </row>
    <row r="117" spans="3:16" ht="27.5" customHeight="1">
      <c r="C117" s="91"/>
      <c r="D117" s="91"/>
      <c r="E117" s="41"/>
      <c r="F117" s="43"/>
      <c r="G117" s="44"/>
      <c r="H117" s="44"/>
      <c r="I117" s="44"/>
      <c r="J117" s="51"/>
      <c r="K117" s="45"/>
      <c r="L117" s="45"/>
      <c r="M117" s="12">
        <f t="shared" si="35"/>
        <v>0</v>
      </c>
      <c r="N117" s="12">
        <f t="shared" si="36"/>
        <v>0</v>
      </c>
      <c r="O117" s="61" t="str">
        <f t="shared" si="37"/>
        <v/>
      </c>
      <c r="P117" s="61" t="str">
        <f t="shared" si="38"/>
        <v/>
      </c>
    </row>
    <row r="118" spans="3:16" ht="27.5" customHeight="1">
      <c r="C118" s="90"/>
      <c r="D118" s="90"/>
      <c r="E118" s="46"/>
      <c r="F118" s="47"/>
      <c r="G118" s="48"/>
      <c r="H118" s="48"/>
      <c r="I118" s="48"/>
      <c r="J118" s="49"/>
      <c r="K118" s="50"/>
      <c r="L118" s="50"/>
      <c r="M118" s="12">
        <f t="shared" si="35"/>
        <v>0</v>
      </c>
      <c r="N118" s="12">
        <f t="shared" si="36"/>
        <v>0</v>
      </c>
      <c r="O118" s="61" t="str">
        <f t="shared" si="37"/>
        <v/>
      </c>
      <c r="P118" s="61" t="str">
        <f t="shared" si="38"/>
        <v/>
      </c>
    </row>
    <row r="119" spans="3:16" ht="27.5" customHeight="1">
      <c r="C119" s="91"/>
      <c r="D119" s="91"/>
      <c r="E119" s="41"/>
      <c r="F119" s="43"/>
      <c r="G119" s="44"/>
      <c r="H119" s="44"/>
      <c r="I119" s="44"/>
      <c r="J119" s="51"/>
      <c r="K119" s="45"/>
      <c r="L119" s="45"/>
      <c r="M119" s="12">
        <f t="shared" si="35"/>
        <v>0</v>
      </c>
      <c r="N119" s="12">
        <f t="shared" si="36"/>
        <v>0</v>
      </c>
      <c r="O119" s="61" t="str">
        <f t="shared" si="37"/>
        <v/>
      </c>
      <c r="P119" s="61" t="str">
        <f t="shared" si="38"/>
        <v/>
      </c>
    </row>
    <row r="120" spans="3:16" ht="27.5" customHeight="1">
      <c r="C120" s="90"/>
      <c r="D120" s="90"/>
      <c r="E120" s="46"/>
      <c r="F120" s="47"/>
      <c r="G120" s="48"/>
      <c r="H120" s="48"/>
      <c r="I120" s="48"/>
      <c r="J120" s="49"/>
      <c r="K120" s="50"/>
      <c r="L120" s="50"/>
      <c r="M120" s="12">
        <f t="shared" si="35"/>
        <v>0</v>
      </c>
      <c r="N120" s="12">
        <f t="shared" si="36"/>
        <v>0</v>
      </c>
      <c r="O120" s="61" t="str">
        <f t="shared" si="37"/>
        <v/>
      </c>
      <c r="P120" s="61" t="str">
        <f t="shared" si="38"/>
        <v/>
      </c>
    </row>
    <row r="121" spans="3:16" ht="27.5" customHeight="1">
      <c r="C121" s="91"/>
      <c r="D121" s="91"/>
      <c r="E121" s="41"/>
      <c r="F121" s="43"/>
      <c r="G121" s="44"/>
      <c r="H121" s="44"/>
      <c r="I121" s="44"/>
      <c r="J121" s="53"/>
      <c r="K121" s="54"/>
      <c r="L121" s="54"/>
      <c r="M121" s="56">
        <f t="shared" si="35"/>
        <v>0</v>
      </c>
      <c r="N121" s="56">
        <f t="shared" si="36"/>
        <v>0</v>
      </c>
      <c r="O121" s="63" t="str">
        <f t="shared" si="37"/>
        <v/>
      </c>
      <c r="P121" s="63" t="str">
        <f t="shared" si="38"/>
        <v/>
      </c>
    </row>
    <row r="122" spans="3:16" ht="20.149999999999999" customHeight="1">
      <c r="C122" s="92" t="s">
        <v>104</v>
      </c>
      <c r="D122" s="92"/>
      <c r="E122" s="92"/>
      <c r="F122" s="92"/>
      <c r="G122" s="93"/>
      <c r="H122" s="92"/>
      <c r="I122" s="92"/>
      <c r="J122" s="99" t="s">
        <v>94</v>
      </c>
      <c r="K122" s="100"/>
      <c r="L122" s="100"/>
      <c r="M122" s="100"/>
      <c r="N122" s="101" t="str">
        <f>IF(E106="","",E106)</f>
        <v/>
      </c>
      <c r="O122" s="101"/>
      <c r="P122" s="102"/>
    </row>
    <row r="123" spans="3:16" ht="45.5" customHeight="1">
      <c r="C123" s="92"/>
      <c r="D123" s="92"/>
      <c r="E123" s="92"/>
      <c r="F123" s="92"/>
      <c r="G123" s="94"/>
      <c r="H123" s="92"/>
      <c r="I123" s="92"/>
      <c r="J123" s="97" t="s">
        <v>84</v>
      </c>
      <c r="K123" s="97"/>
      <c r="L123" s="97"/>
      <c r="M123" s="97"/>
      <c r="N123" s="97"/>
      <c r="O123" s="97"/>
      <c r="P123" s="18" t="str" cm="1">
        <f t="array" ref="P123">IF(P124="X","",IF(SUMPRODUCT(--(CHOOSE({1;2;3;4;5;6;7;8;9;10;11},P111,P112,P113,P114,P115,P116,P117,P118,P119,P120,P121)&lt;=-30%))&gt;=2,"X",""))</f>
        <v/>
      </c>
    </row>
    <row r="124" spans="3:16" ht="26.5" customHeight="1">
      <c r="C124" s="22"/>
      <c r="D124" s="7"/>
      <c r="E124" s="7"/>
      <c r="F124" s="7"/>
      <c r="G124" s="7"/>
      <c r="H124" s="23"/>
      <c r="I124" s="23"/>
      <c r="J124" s="98" t="s">
        <v>85</v>
      </c>
      <c r="K124" s="98"/>
      <c r="L124" s="98"/>
      <c r="M124" s="98"/>
      <c r="N124" s="98"/>
      <c r="O124" s="98"/>
      <c r="P124" s="19" t="str" cm="1">
        <f t="array" ref="P124">IF(SUMPRODUCT(--(CHOOSE({1;2;3;4;5;6;7;8;9;10;11},O111,O112,O113,O114,O115,O116,O117,O118,O119,O120,O121)&lt;=-40%))&gt;=3,"X","")</f>
        <v>X</v>
      </c>
    </row>
    <row r="125" spans="3:16" ht="20.149999999999999" customHeight="1">
      <c r="C125" s="22"/>
      <c r="D125" s="7"/>
      <c r="E125" s="7"/>
      <c r="F125" s="7"/>
      <c r="G125" s="7"/>
      <c r="H125" s="23"/>
      <c r="I125" s="23"/>
      <c r="J125" s="57"/>
      <c r="K125" s="57"/>
      <c r="L125" s="57"/>
      <c r="M125" s="8"/>
      <c r="N125" s="8"/>
      <c r="O125" s="8"/>
      <c r="P125" s="58"/>
    </row>
    <row r="126" spans="3:16" ht="20.149999999999999" customHeight="1">
      <c r="C126" s="107" t="s">
        <v>89</v>
      </c>
      <c r="D126" s="108"/>
      <c r="E126" s="109"/>
      <c r="F126" s="110"/>
      <c r="G126" s="110"/>
      <c r="H126" s="111"/>
      <c r="I126" s="70"/>
      <c r="J126" s="71"/>
      <c r="K126" s="71"/>
      <c r="L126" s="71"/>
      <c r="M126" s="71"/>
      <c r="N126" s="71"/>
      <c r="O126" s="71"/>
      <c r="P126" s="72"/>
    </row>
    <row r="127" spans="3:16" ht="20.149999999999999" customHeight="1">
      <c r="C127" s="95" t="s">
        <v>107</v>
      </c>
      <c r="D127" s="95"/>
      <c r="E127" s="95"/>
      <c r="F127" s="95"/>
      <c r="G127" s="96"/>
      <c r="H127" s="95"/>
      <c r="I127" s="95"/>
      <c r="J127" s="95"/>
      <c r="K127" s="95"/>
      <c r="L127" s="95"/>
      <c r="M127" s="95"/>
      <c r="N127" s="95"/>
      <c r="O127" s="95"/>
      <c r="P127" s="95"/>
    </row>
    <row r="128" spans="3:16" ht="78" customHeight="1">
      <c r="C128" s="87"/>
      <c r="D128" s="87"/>
      <c r="E128" s="87"/>
      <c r="F128" s="87"/>
      <c r="G128" s="87"/>
      <c r="H128" s="87"/>
      <c r="I128" s="87"/>
      <c r="J128" s="87"/>
      <c r="K128" s="87"/>
      <c r="L128" s="87"/>
      <c r="M128" s="87"/>
      <c r="N128" s="87"/>
      <c r="O128" s="87"/>
      <c r="P128" s="87"/>
    </row>
    <row r="129" spans="3:16" ht="20.149999999999999" customHeight="1">
      <c r="C129" s="103" t="s">
        <v>66</v>
      </c>
      <c r="D129" s="103"/>
      <c r="E129" s="104" t="s">
        <v>93</v>
      </c>
      <c r="F129" s="103" t="s">
        <v>20</v>
      </c>
      <c r="G129" s="104" t="s">
        <v>21</v>
      </c>
      <c r="H129" s="104" t="s">
        <v>22</v>
      </c>
      <c r="I129" s="104" t="s">
        <v>23</v>
      </c>
      <c r="J129" s="104" t="s">
        <v>29</v>
      </c>
      <c r="K129" s="104" t="s">
        <v>86</v>
      </c>
      <c r="L129" s="106" t="s">
        <v>24</v>
      </c>
      <c r="M129" s="106" t="s">
        <v>25</v>
      </c>
      <c r="N129" s="106" t="s">
        <v>26</v>
      </c>
      <c r="O129" s="106" t="s">
        <v>91</v>
      </c>
      <c r="P129" s="106" t="s">
        <v>92</v>
      </c>
    </row>
    <row r="130" spans="3:16" ht="34.5" customHeight="1">
      <c r="C130" s="103"/>
      <c r="D130" s="103"/>
      <c r="E130" s="104"/>
      <c r="F130" s="103"/>
      <c r="G130" s="105"/>
      <c r="H130" s="105"/>
      <c r="I130" s="105"/>
      <c r="J130" s="105"/>
      <c r="K130" s="105"/>
      <c r="L130" s="106"/>
      <c r="M130" s="106"/>
      <c r="N130" s="106"/>
      <c r="O130" s="106"/>
      <c r="P130" s="106"/>
    </row>
    <row r="131" spans="3:16" ht="27.5" customHeight="1">
      <c r="C131" s="91"/>
      <c r="D131" s="91"/>
      <c r="E131" s="41" t="s">
        <v>55</v>
      </c>
      <c r="F131" s="43">
        <v>1000</v>
      </c>
      <c r="G131" s="44"/>
      <c r="H131" s="44">
        <v>1000</v>
      </c>
      <c r="I131" s="44">
        <v>600</v>
      </c>
      <c r="J131" s="45"/>
      <c r="K131" s="45">
        <v>10</v>
      </c>
      <c r="L131" s="45">
        <v>7</v>
      </c>
      <c r="M131" s="12">
        <f t="shared" ref="M131:M141" si="43">H131*K131</f>
        <v>10000</v>
      </c>
      <c r="N131" s="12">
        <f t="shared" ref="N131:N141" si="44">I131*L131</f>
        <v>4200</v>
      </c>
      <c r="O131" s="61">
        <f t="shared" ref="O131:O141" si="45">IFERROR((I131-H131)/H131,"")</f>
        <v>-0.4</v>
      </c>
      <c r="P131" s="61">
        <f t="shared" ref="P131:P141" si="46">IFERROR((N131-M131)/M131,"")</f>
        <v>-0.57999999999999996</v>
      </c>
    </row>
    <row r="132" spans="3:16" ht="27.5" customHeight="1">
      <c r="C132" s="90"/>
      <c r="D132" s="90"/>
      <c r="E132" s="46" t="s">
        <v>52</v>
      </c>
      <c r="F132" s="47">
        <v>1000</v>
      </c>
      <c r="G132" s="48"/>
      <c r="H132" s="48">
        <v>1000</v>
      </c>
      <c r="I132" s="48">
        <v>600</v>
      </c>
      <c r="J132" s="49"/>
      <c r="K132" s="50">
        <v>10</v>
      </c>
      <c r="L132" s="50">
        <v>7</v>
      </c>
      <c r="M132" s="12">
        <f t="shared" si="43"/>
        <v>10000</v>
      </c>
      <c r="N132" s="12">
        <f t="shared" si="44"/>
        <v>4200</v>
      </c>
      <c r="O132" s="61">
        <f t="shared" si="45"/>
        <v>-0.4</v>
      </c>
      <c r="P132" s="61">
        <f t="shared" si="46"/>
        <v>-0.57999999999999996</v>
      </c>
    </row>
    <row r="133" spans="3:16" ht="27.5" customHeight="1">
      <c r="C133" s="85"/>
      <c r="D133" s="86"/>
      <c r="E133" s="41" t="s">
        <v>56</v>
      </c>
      <c r="F133" s="43"/>
      <c r="G133" s="44"/>
      <c r="H133" s="48">
        <v>1000</v>
      </c>
      <c r="I133" s="48">
        <v>600</v>
      </c>
      <c r="J133" s="51"/>
      <c r="K133" s="45">
        <v>10</v>
      </c>
      <c r="L133" s="45">
        <v>7</v>
      </c>
      <c r="M133" s="12">
        <f t="shared" ref="M133:M136" si="47">H133*K133</f>
        <v>10000</v>
      </c>
      <c r="N133" s="12">
        <f t="shared" ref="N133:N136" si="48">I133*L133</f>
        <v>4200</v>
      </c>
      <c r="O133" s="61">
        <f t="shared" ref="O133:O136" si="49">IFERROR((I133-H133)/H133,"")</f>
        <v>-0.4</v>
      </c>
      <c r="P133" s="61">
        <f t="shared" ref="P133:P136" si="50">IFERROR((N133-M133)/M133,"")</f>
        <v>-0.57999999999999996</v>
      </c>
    </row>
    <row r="134" spans="3:16" ht="27.5" customHeight="1">
      <c r="C134" s="88"/>
      <c r="D134" s="89"/>
      <c r="E134" s="46"/>
      <c r="F134" s="47"/>
      <c r="G134" s="48"/>
      <c r="H134" s="48"/>
      <c r="I134" s="48"/>
      <c r="J134" s="49"/>
      <c r="K134" s="50"/>
      <c r="L134" s="50"/>
      <c r="M134" s="12">
        <f t="shared" si="47"/>
        <v>0</v>
      </c>
      <c r="N134" s="12">
        <f t="shared" si="48"/>
        <v>0</v>
      </c>
      <c r="O134" s="61" t="str">
        <f t="shared" si="49"/>
        <v/>
      </c>
      <c r="P134" s="61" t="str">
        <f t="shared" si="50"/>
        <v/>
      </c>
    </row>
    <row r="135" spans="3:16" ht="27.5" customHeight="1">
      <c r="C135" s="85"/>
      <c r="D135" s="86"/>
      <c r="E135" s="41"/>
      <c r="F135" s="43"/>
      <c r="G135" s="44"/>
      <c r="H135" s="44"/>
      <c r="I135" s="44"/>
      <c r="J135" s="51"/>
      <c r="K135" s="45"/>
      <c r="L135" s="45"/>
      <c r="M135" s="12">
        <f t="shared" si="47"/>
        <v>0</v>
      </c>
      <c r="N135" s="12">
        <f t="shared" si="48"/>
        <v>0</v>
      </c>
      <c r="O135" s="61" t="str">
        <f t="shared" si="49"/>
        <v/>
      </c>
      <c r="P135" s="61" t="str">
        <f t="shared" si="50"/>
        <v/>
      </c>
    </row>
    <row r="136" spans="3:16" ht="27.5" customHeight="1">
      <c r="C136" s="88"/>
      <c r="D136" s="89"/>
      <c r="E136" s="46"/>
      <c r="F136" s="47"/>
      <c r="G136" s="48"/>
      <c r="H136" s="48"/>
      <c r="I136" s="48"/>
      <c r="J136" s="49"/>
      <c r="K136" s="50"/>
      <c r="L136" s="50"/>
      <c r="M136" s="12">
        <f t="shared" si="47"/>
        <v>0</v>
      </c>
      <c r="N136" s="12">
        <f t="shared" si="48"/>
        <v>0</v>
      </c>
      <c r="O136" s="61" t="str">
        <f t="shared" si="49"/>
        <v/>
      </c>
      <c r="P136" s="61" t="str">
        <f t="shared" si="50"/>
        <v/>
      </c>
    </row>
    <row r="137" spans="3:16" ht="27.5" customHeight="1">
      <c r="C137" s="91"/>
      <c r="D137" s="91"/>
      <c r="E137" s="41"/>
      <c r="F137" s="43"/>
      <c r="G137" s="44"/>
      <c r="H137" s="44"/>
      <c r="I137" s="44"/>
      <c r="J137" s="51"/>
      <c r="K137" s="45"/>
      <c r="L137" s="45"/>
      <c r="M137" s="12">
        <f t="shared" si="43"/>
        <v>0</v>
      </c>
      <c r="N137" s="12">
        <f t="shared" si="44"/>
        <v>0</v>
      </c>
      <c r="O137" s="61" t="str">
        <f t="shared" si="45"/>
        <v/>
      </c>
      <c r="P137" s="61" t="str">
        <f t="shared" si="46"/>
        <v/>
      </c>
    </row>
    <row r="138" spans="3:16" ht="27.5" customHeight="1">
      <c r="C138" s="90"/>
      <c r="D138" s="90"/>
      <c r="E138" s="46"/>
      <c r="F138" s="47"/>
      <c r="G138" s="48"/>
      <c r="H138" s="48"/>
      <c r="I138" s="48"/>
      <c r="J138" s="49"/>
      <c r="K138" s="50"/>
      <c r="L138" s="50"/>
      <c r="M138" s="12">
        <f t="shared" si="43"/>
        <v>0</v>
      </c>
      <c r="N138" s="12">
        <f t="shared" si="44"/>
        <v>0</v>
      </c>
      <c r="O138" s="61" t="str">
        <f t="shared" si="45"/>
        <v/>
      </c>
      <c r="P138" s="61" t="str">
        <f t="shared" si="46"/>
        <v/>
      </c>
    </row>
    <row r="139" spans="3:16" ht="27.5" customHeight="1">
      <c r="C139" s="91"/>
      <c r="D139" s="91"/>
      <c r="E139" s="41"/>
      <c r="F139" s="43"/>
      <c r="G139" s="44"/>
      <c r="H139" s="44"/>
      <c r="I139" s="44"/>
      <c r="J139" s="51"/>
      <c r="K139" s="45"/>
      <c r="L139" s="45"/>
      <c r="M139" s="12">
        <f t="shared" si="43"/>
        <v>0</v>
      </c>
      <c r="N139" s="12">
        <f t="shared" si="44"/>
        <v>0</v>
      </c>
      <c r="O139" s="61" t="str">
        <f t="shared" si="45"/>
        <v/>
      </c>
      <c r="P139" s="61" t="str">
        <f t="shared" si="46"/>
        <v/>
      </c>
    </row>
    <row r="140" spans="3:16" ht="27.5" customHeight="1">
      <c r="C140" s="90"/>
      <c r="D140" s="90"/>
      <c r="E140" s="46"/>
      <c r="F140" s="47"/>
      <c r="G140" s="48"/>
      <c r="H140" s="48"/>
      <c r="I140" s="48"/>
      <c r="J140" s="49"/>
      <c r="K140" s="50"/>
      <c r="L140" s="50"/>
      <c r="M140" s="12">
        <f t="shared" si="43"/>
        <v>0</v>
      </c>
      <c r="N140" s="12">
        <f t="shared" si="44"/>
        <v>0</v>
      </c>
      <c r="O140" s="61" t="str">
        <f t="shared" si="45"/>
        <v/>
      </c>
      <c r="P140" s="61" t="str">
        <f t="shared" si="46"/>
        <v/>
      </c>
    </row>
    <row r="141" spans="3:16" ht="27.5" customHeight="1">
      <c r="C141" s="91"/>
      <c r="D141" s="91"/>
      <c r="E141" s="41"/>
      <c r="F141" s="43"/>
      <c r="G141" s="44"/>
      <c r="H141" s="44"/>
      <c r="I141" s="44"/>
      <c r="J141" s="53"/>
      <c r="K141" s="54"/>
      <c r="L141" s="54"/>
      <c r="M141" s="56">
        <f t="shared" si="43"/>
        <v>0</v>
      </c>
      <c r="N141" s="56">
        <f t="shared" si="44"/>
        <v>0</v>
      </c>
      <c r="O141" s="63" t="str">
        <f t="shared" si="45"/>
        <v/>
      </c>
      <c r="P141" s="63" t="str">
        <f t="shared" si="46"/>
        <v/>
      </c>
    </row>
    <row r="142" spans="3:16" ht="20.149999999999999" customHeight="1">
      <c r="C142" s="92" t="s">
        <v>104</v>
      </c>
      <c r="D142" s="92"/>
      <c r="E142" s="92"/>
      <c r="F142" s="92"/>
      <c r="G142" s="93"/>
      <c r="H142" s="92"/>
      <c r="I142" s="92"/>
      <c r="J142" s="99" t="s">
        <v>94</v>
      </c>
      <c r="K142" s="100"/>
      <c r="L142" s="100"/>
      <c r="M142" s="100"/>
      <c r="N142" s="101" t="str">
        <f>IF(E126="","",E126)</f>
        <v/>
      </c>
      <c r="O142" s="101"/>
      <c r="P142" s="102"/>
    </row>
    <row r="143" spans="3:16" ht="44.5" customHeight="1">
      <c r="C143" s="92"/>
      <c r="D143" s="92"/>
      <c r="E143" s="92"/>
      <c r="F143" s="92"/>
      <c r="G143" s="94"/>
      <c r="H143" s="92"/>
      <c r="I143" s="92"/>
      <c r="J143" s="97" t="s">
        <v>84</v>
      </c>
      <c r="K143" s="97"/>
      <c r="L143" s="97"/>
      <c r="M143" s="97"/>
      <c r="N143" s="97"/>
      <c r="O143" s="97"/>
      <c r="P143" s="18" t="str" cm="1">
        <f t="array" ref="P143">IF(P144="X","",IF(SUMPRODUCT(--(CHOOSE({1;2;3;4;5;6;7;8;9;10;11},P131,P132,P133,P134,P135,P136,P137,P138,P139,P140,P141)&lt;=-30%))&gt;=2,"X",""))</f>
        <v/>
      </c>
    </row>
    <row r="144" spans="3:16" ht="26" customHeight="1">
      <c r="C144" s="22"/>
      <c r="D144" s="7"/>
      <c r="E144" s="7"/>
      <c r="F144" s="7"/>
      <c r="G144" s="7"/>
      <c r="H144" s="23"/>
      <c r="I144" s="23"/>
      <c r="J144" s="98" t="s">
        <v>85</v>
      </c>
      <c r="K144" s="98"/>
      <c r="L144" s="98"/>
      <c r="M144" s="98"/>
      <c r="N144" s="98"/>
      <c r="O144" s="98"/>
      <c r="P144" s="19" t="str" cm="1">
        <f t="array" ref="P144">IF(SUMPRODUCT(--(CHOOSE({1;2;3;4;5;6;7;8;9;10;11},O131,O132,O133,O134,O135,O136,O137,O138,O139,O140,O141)&lt;=-40%))&gt;=3,"X","")</f>
        <v>X</v>
      </c>
    </row>
    <row r="145" spans="3:16" ht="20.149999999999999" customHeight="1">
      <c r="C145" s="22"/>
      <c r="D145" s="7"/>
      <c r="E145" s="7"/>
      <c r="F145" s="7"/>
      <c r="G145" s="7"/>
      <c r="H145" s="23"/>
      <c r="I145" s="23"/>
      <c r="J145" s="23"/>
      <c r="K145" s="23"/>
      <c r="L145" s="23"/>
      <c r="M145" s="23"/>
      <c r="N145" s="23"/>
      <c r="O145" s="23"/>
      <c r="P145" s="59"/>
    </row>
    <row r="146" spans="3:16" ht="20.149999999999999" customHeight="1">
      <c r="C146" s="107" t="s">
        <v>89</v>
      </c>
      <c r="D146" s="108"/>
      <c r="E146" s="109" t="s">
        <v>113</v>
      </c>
      <c r="F146" s="110"/>
      <c r="G146" s="110"/>
      <c r="H146" s="111"/>
      <c r="I146"/>
      <c r="J146"/>
      <c r="K146"/>
      <c r="L146"/>
      <c r="M146"/>
      <c r="N146"/>
      <c r="O146"/>
      <c r="P146" s="6"/>
    </row>
    <row r="147" spans="3:16" ht="20.149999999999999" customHeight="1">
      <c r="C147" s="95" t="s">
        <v>107</v>
      </c>
      <c r="D147" s="95"/>
      <c r="E147" s="95"/>
      <c r="F147" s="95"/>
      <c r="G147" s="96"/>
      <c r="H147" s="95"/>
      <c r="I147" s="95"/>
      <c r="J147" s="95"/>
      <c r="K147" s="95"/>
      <c r="L147" s="95"/>
      <c r="M147" s="95"/>
      <c r="N147" s="95"/>
      <c r="O147" s="95"/>
      <c r="P147" s="95"/>
    </row>
    <row r="148" spans="3:16" ht="69" customHeight="1">
      <c r="C148" s="87"/>
      <c r="D148" s="87"/>
      <c r="E148" s="87"/>
      <c r="F148" s="87"/>
      <c r="G148" s="87"/>
      <c r="H148" s="87"/>
      <c r="I148" s="87"/>
      <c r="J148" s="87"/>
      <c r="K148" s="87"/>
      <c r="L148" s="87"/>
      <c r="M148" s="87"/>
      <c r="N148" s="87"/>
      <c r="O148" s="87"/>
      <c r="P148" s="87"/>
    </row>
    <row r="149" spans="3:16" ht="20.149999999999999" customHeight="1">
      <c r="C149" s="103" t="s">
        <v>66</v>
      </c>
      <c r="D149" s="103"/>
      <c r="E149" s="104" t="s">
        <v>93</v>
      </c>
      <c r="F149" s="103" t="s">
        <v>20</v>
      </c>
      <c r="G149" s="104" t="s">
        <v>21</v>
      </c>
      <c r="H149" s="104" t="s">
        <v>22</v>
      </c>
      <c r="I149" s="104" t="s">
        <v>23</v>
      </c>
      <c r="J149" s="104" t="s">
        <v>29</v>
      </c>
      <c r="K149" s="104" t="s">
        <v>86</v>
      </c>
      <c r="L149" s="106" t="s">
        <v>24</v>
      </c>
      <c r="M149" s="106" t="s">
        <v>25</v>
      </c>
      <c r="N149" s="106" t="s">
        <v>26</v>
      </c>
      <c r="O149" s="106" t="s">
        <v>91</v>
      </c>
      <c r="P149" s="106" t="s">
        <v>92</v>
      </c>
    </row>
    <row r="150" spans="3:16" ht="39" customHeight="1">
      <c r="C150" s="103"/>
      <c r="D150" s="103"/>
      <c r="E150" s="104"/>
      <c r="F150" s="103"/>
      <c r="G150" s="105"/>
      <c r="H150" s="105"/>
      <c r="I150" s="105"/>
      <c r="J150" s="105"/>
      <c r="K150" s="105"/>
      <c r="L150" s="106"/>
      <c r="M150" s="106"/>
      <c r="N150" s="106"/>
      <c r="O150" s="106"/>
      <c r="P150" s="106"/>
    </row>
    <row r="151" spans="3:16" ht="27.5" customHeight="1">
      <c r="C151" s="91">
        <v>2019</v>
      </c>
      <c r="D151" s="91"/>
      <c r="E151" s="41" t="s">
        <v>55</v>
      </c>
      <c r="F151" s="43">
        <v>100</v>
      </c>
      <c r="G151" s="44" t="s">
        <v>110</v>
      </c>
      <c r="H151" s="44">
        <v>7500</v>
      </c>
      <c r="I151" s="44">
        <v>6000</v>
      </c>
      <c r="J151" s="45" t="s">
        <v>114</v>
      </c>
      <c r="K151" s="45">
        <v>1.7</v>
      </c>
      <c r="L151" s="45">
        <v>1.4</v>
      </c>
      <c r="M151" s="12">
        <f t="shared" ref="M151:M161" si="51">H151*K151</f>
        <v>12750</v>
      </c>
      <c r="N151" s="12">
        <f t="shared" ref="N151:N161" si="52">I151*L151</f>
        <v>8400</v>
      </c>
      <c r="O151" s="61">
        <f t="shared" ref="O151:O161" si="53">IFERROR((I151-H151)/H151,"")</f>
        <v>-0.2</v>
      </c>
      <c r="P151" s="61">
        <f t="shared" ref="P151:P161" si="54">IFERROR((N151-M151)/M151,"")</f>
        <v>-0.3411764705882353</v>
      </c>
    </row>
    <row r="152" spans="3:16" ht="27.5" customHeight="1">
      <c r="C152" s="90">
        <v>2020</v>
      </c>
      <c r="D152" s="90"/>
      <c r="E152" s="46" t="s">
        <v>52</v>
      </c>
      <c r="F152" s="47">
        <v>100</v>
      </c>
      <c r="G152" s="48" t="s">
        <v>110</v>
      </c>
      <c r="H152" s="48">
        <v>7500</v>
      </c>
      <c r="I152" s="48">
        <v>6000</v>
      </c>
      <c r="J152" s="49" t="s">
        <v>114</v>
      </c>
      <c r="K152" s="50">
        <v>2</v>
      </c>
      <c r="L152" s="50">
        <v>1.76</v>
      </c>
      <c r="M152" s="12">
        <f t="shared" si="51"/>
        <v>15000</v>
      </c>
      <c r="N152" s="12">
        <f t="shared" si="52"/>
        <v>10560</v>
      </c>
      <c r="O152" s="61">
        <f t="shared" si="53"/>
        <v>-0.2</v>
      </c>
      <c r="P152" s="61">
        <f t="shared" si="54"/>
        <v>-0.29599999999999999</v>
      </c>
    </row>
    <row r="153" spans="3:16" ht="27.5" customHeight="1">
      <c r="C153" s="85">
        <v>2021</v>
      </c>
      <c r="D153" s="86"/>
      <c r="E153" s="41" t="s">
        <v>56</v>
      </c>
      <c r="F153" s="43">
        <v>100</v>
      </c>
      <c r="G153" s="44" t="s">
        <v>110</v>
      </c>
      <c r="H153" s="48">
        <v>7500</v>
      </c>
      <c r="I153" s="48">
        <v>6000</v>
      </c>
      <c r="J153" s="51" t="s">
        <v>114</v>
      </c>
      <c r="K153" s="45">
        <v>2.6</v>
      </c>
      <c r="L153" s="45">
        <v>2.25</v>
      </c>
      <c r="M153" s="12">
        <f t="shared" ref="M153:M156" si="55">H153*K153</f>
        <v>19500</v>
      </c>
      <c r="N153" s="12">
        <f t="shared" ref="N153:N156" si="56">I153*L153</f>
        <v>13500</v>
      </c>
      <c r="O153" s="61">
        <f t="shared" ref="O153:O156" si="57">IFERROR((I153-H153)/H153,"")</f>
        <v>-0.2</v>
      </c>
      <c r="P153" s="61">
        <f t="shared" ref="P153:P156" si="58">IFERROR((N153-M153)/M153,"")</f>
        <v>-0.30769230769230771</v>
      </c>
    </row>
    <row r="154" spans="3:16" ht="27.5" customHeight="1">
      <c r="C154" s="88"/>
      <c r="D154" s="89"/>
      <c r="E154" s="46"/>
      <c r="F154" s="47"/>
      <c r="G154" s="48"/>
      <c r="H154" s="48"/>
      <c r="I154" s="48"/>
      <c r="J154" s="49"/>
      <c r="K154" s="50"/>
      <c r="L154" s="50"/>
      <c r="M154" s="12">
        <f t="shared" si="55"/>
        <v>0</v>
      </c>
      <c r="N154" s="12">
        <f t="shared" si="56"/>
        <v>0</v>
      </c>
      <c r="O154" s="61" t="str">
        <f t="shared" si="57"/>
        <v/>
      </c>
      <c r="P154" s="61" t="str">
        <f t="shared" si="58"/>
        <v/>
      </c>
    </row>
    <row r="155" spans="3:16" ht="27.5" customHeight="1">
      <c r="C155" s="85"/>
      <c r="D155" s="86"/>
      <c r="E155" s="41"/>
      <c r="F155" s="43"/>
      <c r="G155" s="44"/>
      <c r="H155" s="44"/>
      <c r="I155" s="44"/>
      <c r="J155" s="51"/>
      <c r="K155" s="45"/>
      <c r="L155" s="45"/>
      <c r="M155" s="12">
        <f t="shared" si="55"/>
        <v>0</v>
      </c>
      <c r="N155" s="12">
        <f t="shared" si="56"/>
        <v>0</v>
      </c>
      <c r="O155" s="61" t="str">
        <f t="shared" si="57"/>
        <v/>
      </c>
      <c r="P155" s="61" t="str">
        <f t="shared" si="58"/>
        <v/>
      </c>
    </row>
    <row r="156" spans="3:16" ht="27.5" customHeight="1">
      <c r="C156" s="88"/>
      <c r="D156" s="89"/>
      <c r="E156" s="46"/>
      <c r="F156" s="47"/>
      <c r="G156" s="48"/>
      <c r="H156" s="48"/>
      <c r="I156" s="48"/>
      <c r="J156" s="49"/>
      <c r="K156" s="50"/>
      <c r="L156" s="50"/>
      <c r="M156" s="12">
        <f t="shared" si="55"/>
        <v>0</v>
      </c>
      <c r="N156" s="12">
        <f t="shared" si="56"/>
        <v>0</v>
      </c>
      <c r="O156" s="61" t="str">
        <f t="shared" si="57"/>
        <v/>
      </c>
      <c r="P156" s="61" t="str">
        <f t="shared" si="58"/>
        <v/>
      </c>
    </row>
    <row r="157" spans="3:16" ht="27.5" customHeight="1">
      <c r="C157" s="91"/>
      <c r="D157" s="91"/>
      <c r="E157" s="41"/>
      <c r="F157" s="43"/>
      <c r="G157" s="44"/>
      <c r="H157" s="44"/>
      <c r="I157" s="44"/>
      <c r="J157" s="51"/>
      <c r="K157" s="45"/>
      <c r="L157" s="45"/>
      <c r="M157" s="12">
        <f t="shared" si="51"/>
        <v>0</v>
      </c>
      <c r="N157" s="12">
        <f t="shared" si="52"/>
        <v>0</v>
      </c>
      <c r="O157" s="61" t="str">
        <f t="shared" si="53"/>
        <v/>
      </c>
      <c r="P157" s="61" t="str">
        <f t="shared" si="54"/>
        <v/>
      </c>
    </row>
    <row r="158" spans="3:16" ht="27.5" customHeight="1">
      <c r="C158" s="90"/>
      <c r="D158" s="90"/>
      <c r="E158" s="46"/>
      <c r="F158" s="47"/>
      <c r="G158" s="48"/>
      <c r="H158" s="48"/>
      <c r="I158" s="48"/>
      <c r="J158" s="49"/>
      <c r="K158" s="50"/>
      <c r="L158" s="50"/>
      <c r="M158" s="12">
        <f t="shared" si="51"/>
        <v>0</v>
      </c>
      <c r="N158" s="12">
        <f t="shared" si="52"/>
        <v>0</v>
      </c>
      <c r="O158" s="61" t="str">
        <f t="shared" si="53"/>
        <v/>
      </c>
      <c r="P158" s="61" t="str">
        <f t="shared" si="54"/>
        <v/>
      </c>
    </row>
    <row r="159" spans="3:16" ht="27.5" customHeight="1">
      <c r="C159" s="91"/>
      <c r="D159" s="91"/>
      <c r="E159" s="41"/>
      <c r="F159" s="43"/>
      <c r="G159" s="44"/>
      <c r="H159" s="44"/>
      <c r="I159" s="44"/>
      <c r="J159" s="51"/>
      <c r="K159" s="45"/>
      <c r="L159" s="45"/>
      <c r="M159" s="12">
        <f t="shared" si="51"/>
        <v>0</v>
      </c>
      <c r="N159" s="12">
        <f t="shared" si="52"/>
        <v>0</v>
      </c>
      <c r="O159" s="61" t="str">
        <f t="shared" si="53"/>
        <v/>
      </c>
      <c r="P159" s="61" t="str">
        <f t="shared" si="54"/>
        <v/>
      </c>
    </row>
    <row r="160" spans="3:16" ht="27.5" customHeight="1">
      <c r="C160" s="90"/>
      <c r="D160" s="90"/>
      <c r="E160" s="46"/>
      <c r="F160" s="47"/>
      <c r="G160" s="48"/>
      <c r="H160" s="48"/>
      <c r="I160" s="48"/>
      <c r="J160" s="49"/>
      <c r="K160" s="50"/>
      <c r="L160" s="50"/>
      <c r="M160" s="12">
        <f t="shared" si="51"/>
        <v>0</v>
      </c>
      <c r="N160" s="12">
        <f t="shared" si="52"/>
        <v>0</v>
      </c>
      <c r="O160" s="61" t="str">
        <f t="shared" si="53"/>
        <v/>
      </c>
      <c r="P160" s="61" t="str">
        <f t="shared" si="54"/>
        <v/>
      </c>
    </row>
    <row r="161" spans="1:16" ht="27.5" customHeight="1">
      <c r="C161" s="91"/>
      <c r="D161" s="91"/>
      <c r="E161" s="41"/>
      <c r="F161" s="43"/>
      <c r="G161" s="44"/>
      <c r="H161" s="44"/>
      <c r="I161" s="44"/>
      <c r="J161" s="53"/>
      <c r="K161" s="54"/>
      <c r="L161" s="54"/>
      <c r="M161" s="56">
        <f t="shared" si="51"/>
        <v>0</v>
      </c>
      <c r="N161" s="56">
        <f t="shared" si="52"/>
        <v>0</v>
      </c>
      <c r="O161" s="63" t="str">
        <f t="shared" si="53"/>
        <v/>
      </c>
      <c r="P161" s="63" t="str">
        <f t="shared" si="54"/>
        <v/>
      </c>
    </row>
    <row r="162" spans="1:16" ht="20.149999999999999" customHeight="1">
      <c r="C162" s="92" t="s">
        <v>104</v>
      </c>
      <c r="D162" s="92"/>
      <c r="E162" s="92"/>
      <c r="F162" s="92"/>
      <c r="G162" s="93"/>
      <c r="H162" s="92"/>
      <c r="I162" s="92"/>
      <c r="J162" s="99" t="s">
        <v>94</v>
      </c>
      <c r="K162" s="100"/>
      <c r="L162" s="100"/>
      <c r="M162" s="100"/>
      <c r="N162" s="101" t="str">
        <f>IF(E146="","",E146)</f>
        <v>bovinocultura de leite</v>
      </c>
      <c r="O162" s="101"/>
      <c r="P162" s="102"/>
    </row>
    <row r="163" spans="1:16" ht="46" customHeight="1">
      <c r="C163" s="92"/>
      <c r="D163" s="92"/>
      <c r="E163" s="92"/>
      <c r="F163" s="92"/>
      <c r="G163" s="94"/>
      <c r="H163" s="92"/>
      <c r="I163" s="92"/>
      <c r="J163" s="97" t="s">
        <v>84</v>
      </c>
      <c r="K163" s="97"/>
      <c r="L163" s="97"/>
      <c r="M163" s="97"/>
      <c r="N163" s="97"/>
      <c r="O163" s="97"/>
      <c r="P163" s="18" t="str" cm="1">
        <f t="array" ref="P163">IF(P164="X","",IF(SUMPRODUCT(--(CHOOSE({1;2;3;4;5;6;7;8;9;10;11},P151,P152,P153,P154,P155,P156,P157,P158,P159,P160,P161)&lt;=-30%))&gt;=2,"X",""))</f>
        <v>X</v>
      </c>
    </row>
    <row r="164" spans="1:16" ht="27" customHeight="1">
      <c r="C164" s="22"/>
      <c r="D164" s="7"/>
      <c r="E164" s="7"/>
      <c r="F164" s="7"/>
      <c r="G164" s="7"/>
      <c r="H164" s="23"/>
      <c r="I164" s="23"/>
      <c r="J164" s="98" t="s">
        <v>85</v>
      </c>
      <c r="K164" s="98"/>
      <c r="L164" s="98"/>
      <c r="M164" s="98"/>
      <c r="N164" s="98"/>
      <c r="O164" s="98"/>
      <c r="P164" s="19" t="str" cm="1">
        <f t="array" ref="P164">IF(SUMPRODUCT(--(CHOOSE({1;2;3;4;5;6;7;8;9;10;11},O151,O152,O153,O154,O155,O156,O157,O158,O159,O160,O161)&lt;=-40%))&gt;=3,"X","")</f>
        <v/>
      </c>
    </row>
    <row r="165" spans="1:16" ht="20.149999999999999" customHeight="1">
      <c r="A165" s="52"/>
      <c r="C165" s="22"/>
      <c r="D165" s="7"/>
      <c r="E165" s="7"/>
      <c r="F165" s="7"/>
      <c r="G165" s="7"/>
      <c r="H165" s="23"/>
      <c r="I165" s="23"/>
      <c r="J165" s="23"/>
      <c r="K165" s="23"/>
      <c r="L165" s="23"/>
      <c r="M165" s="23"/>
      <c r="N165" s="23"/>
      <c r="O165" s="23"/>
      <c r="P165" s="59"/>
    </row>
    <row r="166" spans="1:16" ht="20.149999999999999" customHeight="1">
      <c r="C166" s="42"/>
      <c r="D166" s="7"/>
      <c r="E166" s="7"/>
      <c r="F166" s="7"/>
      <c r="G166" s="7"/>
      <c r="H166" s="23"/>
      <c r="I166" s="23"/>
      <c r="J166" s="24"/>
      <c r="K166" s="24"/>
      <c r="L166" s="24"/>
      <c r="M166" s="25"/>
      <c r="N166" s="25"/>
      <c r="O166" s="25"/>
      <c r="P166" s="26"/>
    </row>
    <row r="167" spans="1:16" ht="76" customHeight="1">
      <c r="C167" s="153" t="s">
        <v>83</v>
      </c>
      <c r="D167" s="153"/>
      <c r="E167" s="153"/>
      <c r="F167" s="153"/>
      <c r="G167" s="154"/>
      <c r="H167" s="153"/>
      <c r="I167" s="153"/>
      <c r="J167" s="153"/>
      <c r="K167" s="153"/>
      <c r="L167" s="153"/>
      <c r="M167" s="153"/>
      <c r="N167" s="153"/>
      <c r="O167" s="153"/>
      <c r="P167" s="153"/>
    </row>
    <row r="168" spans="1:16" s="1" customFormat="1" ht="125.15" customHeight="1">
      <c r="C168" s="155"/>
      <c r="D168" s="155"/>
      <c r="E168" s="155"/>
      <c r="F168" s="155"/>
      <c r="G168" s="155"/>
      <c r="H168" s="155"/>
      <c r="I168" s="155"/>
      <c r="J168" s="155"/>
      <c r="K168" s="155"/>
      <c r="L168" s="155"/>
      <c r="M168" s="155"/>
      <c r="N168" s="155"/>
      <c r="O168" s="155"/>
      <c r="P168" s="155"/>
    </row>
    <row r="169" spans="1:16" s="1" customFormat="1" ht="15.5">
      <c r="C169" s="156" t="s">
        <v>31</v>
      </c>
      <c r="D169" s="156"/>
      <c r="E169" s="156"/>
      <c r="F169" s="156"/>
      <c r="G169" s="156"/>
      <c r="H169" s="156"/>
      <c r="I169" s="156"/>
      <c r="J169" s="156"/>
      <c r="K169" s="156"/>
      <c r="L169" s="156"/>
      <c r="M169" s="156"/>
      <c r="N169" s="156"/>
      <c r="O169" s="156"/>
      <c r="P169" s="156"/>
    </row>
    <row r="170" spans="1:16" s="1" customFormat="1" ht="19" customHeight="1">
      <c r="C170" s="157" t="s">
        <v>32</v>
      </c>
      <c r="D170" s="158"/>
      <c r="E170" s="158"/>
      <c r="F170" s="158"/>
      <c r="G170" s="159"/>
      <c r="H170" s="158"/>
      <c r="I170" s="158"/>
      <c r="J170" s="158"/>
      <c r="K170" s="158"/>
      <c r="L170" s="158"/>
      <c r="M170" s="158"/>
      <c r="N170" s="158"/>
      <c r="O170" s="158"/>
      <c r="P170" s="160"/>
    </row>
    <row r="171" spans="1:16" s="1" customFormat="1" ht="25" customHeight="1">
      <c r="C171" s="167" t="str">
        <f>IF(Planilha2!K12="","","X")</f>
        <v>X</v>
      </c>
      <c r="D171" s="169" t="s">
        <v>96</v>
      </c>
      <c r="E171" s="161"/>
      <c r="F171" s="161"/>
      <c r="G171" s="161"/>
      <c r="H171" s="161"/>
      <c r="I171" s="161"/>
      <c r="J171" s="161"/>
      <c r="K171" s="161"/>
      <c r="L171" s="161"/>
      <c r="M171" s="161"/>
      <c r="N171" s="161"/>
      <c r="O171" s="161"/>
      <c r="P171" s="162"/>
    </row>
    <row r="172" spans="1:16" s="1" customFormat="1" ht="19" customHeight="1">
      <c r="C172" s="168"/>
      <c r="D172" s="170" t="s">
        <v>97</v>
      </c>
      <c r="E172" s="171"/>
      <c r="F172" s="171"/>
      <c r="G172" s="171"/>
      <c r="H172" s="171"/>
      <c r="I172" s="171" t="str">
        <f>Planilha2!K12</f>
        <v>Bovinocultura de corte, bovinocultura de leite</v>
      </c>
      <c r="J172" s="171"/>
      <c r="K172" s="171"/>
      <c r="L172" s="171"/>
      <c r="M172" s="171"/>
      <c r="N172" s="171"/>
      <c r="O172" s="171"/>
      <c r="P172" s="172"/>
    </row>
    <row r="173" spans="1:16" s="1" customFormat="1" ht="21.5" customHeight="1">
      <c r="C173" s="163" t="str">
        <f>IF(Planilha2!L12="","","X")</f>
        <v>X</v>
      </c>
      <c r="D173" s="161" t="s">
        <v>98</v>
      </c>
      <c r="E173" s="161"/>
      <c r="F173" s="161"/>
      <c r="G173" s="161"/>
      <c r="H173" s="161"/>
      <c r="I173" s="161"/>
      <c r="J173" s="161"/>
      <c r="K173" s="161"/>
      <c r="L173" s="161"/>
      <c r="M173" s="161"/>
      <c r="N173" s="161"/>
      <c r="O173" s="161"/>
      <c r="P173" s="162"/>
    </row>
    <row r="174" spans="1:16" s="1" customFormat="1" ht="17.5" customHeight="1">
      <c r="C174" s="164"/>
      <c r="D174" s="165" t="s">
        <v>99</v>
      </c>
      <c r="E174" s="165"/>
      <c r="F174" s="165" t="str">
        <f>Planilha2!L12</f>
        <v>Sorgo, milho safrinha, soja</v>
      </c>
      <c r="G174" s="165"/>
      <c r="H174" s="165"/>
      <c r="I174" s="165"/>
      <c r="J174" s="165"/>
      <c r="K174" s="165"/>
      <c r="L174" s="165"/>
      <c r="M174" s="165"/>
      <c r="N174" s="165"/>
      <c r="O174" s="165"/>
      <c r="P174" s="166"/>
    </row>
    <row r="175" spans="1:16" ht="22.5" customHeight="1">
      <c r="C175" s="20"/>
      <c r="D175" s="21"/>
      <c r="E175" s="21"/>
      <c r="F175" s="21"/>
      <c r="G175" s="21"/>
      <c r="H175" s="21"/>
      <c r="I175" s="21"/>
      <c r="J175" s="21"/>
      <c r="K175" s="21"/>
      <c r="L175" s="21"/>
      <c r="M175" s="21"/>
      <c r="N175" s="21"/>
      <c r="O175" s="21"/>
      <c r="P175" s="28"/>
    </row>
    <row r="176" spans="1:16" ht="26.15" customHeight="1">
      <c r="C176" s="146" t="s">
        <v>35</v>
      </c>
      <c r="D176" s="146"/>
      <c r="E176" s="146"/>
      <c r="F176" s="146"/>
      <c r="G176" s="147"/>
      <c r="H176" s="146"/>
      <c r="I176" s="146"/>
      <c r="J176" s="146"/>
      <c r="K176" s="146"/>
      <c r="L176" s="146"/>
      <c r="M176" s="146"/>
      <c r="N176" s="146"/>
      <c r="O176" s="146"/>
      <c r="P176" s="148"/>
    </row>
    <row r="177" spans="2:16" ht="26.15" customHeight="1">
      <c r="C177" s="36" t="s">
        <v>76</v>
      </c>
      <c r="D177" s="118" t="s">
        <v>68</v>
      </c>
      <c r="E177" s="118"/>
      <c r="F177" s="118"/>
      <c r="G177" s="118"/>
      <c r="H177" s="147" t="s">
        <v>67</v>
      </c>
      <c r="I177" s="147"/>
      <c r="J177" s="38" t="s">
        <v>70</v>
      </c>
      <c r="K177" s="149" t="s">
        <v>69</v>
      </c>
      <c r="L177" s="149"/>
      <c r="M177" s="149"/>
      <c r="N177" s="149"/>
      <c r="O177" s="149"/>
      <c r="P177" s="150"/>
    </row>
    <row r="178" spans="2:16" ht="26.15" customHeight="1">
      <c r="C178" s="37" t="s">
        <v>76</v>
      </c>
      <c r="D178" s="117" t="str">
        <f>E10</f>
        <v>escrever nome mutuário</v>
      </c>
      <c r="E178" s="117"/>
      <c r="F178" s="117"/>
      <c r="G178" s="117"/>
      <c r="H178" s="117" t="s">
        <v>71</v>
      </c>
      <c r="I178" s="117"/>
      <c r="J178" s="40" t="str">
        <f>M10</f>
        <v>numero do CPF</v>
      </c>
      <c r="K178" s="151" t="s">
        <v>72</v>
      </c>
      <c r="L178" s="151"/>
      <c r="M178" s="151"/>
      <c r="N178" s="151"/>
      <c r="O178" s="151"/>
      <c r="P178" s="152"/>
    </row>
    <row r="179" spans="2:16" ht="93.65" customHeight="1">
      <c r="C179" s="130" t="s">
        <v>73</v>
      </c>
      <c r="D179" s="130"/>
      <c r="E179" s="130"/>
      <c r="F179" s="130"/>
      <c r="G179" s="140"/>
      <c r="H179" s="130"/>
      <c r="I179" s="130"/>
      <c r="J179" s="130"/>
      <c r="K179" s="130"/>
      <c r="L179" s="130"/>
      <c r="M179" s="130"/>
      <c r="N179" s="130"/>
      <c r="O179" s="130"/>
      <c r="P179" s="131"/>
    </row>
    <row r="180" spans="2:16" ht="25" customHeight="1">
      <c r="C180" s="141" t="s">
        <v>74</v>
      </c>
      <c r="D180" s="141"/>
      <c r="E180" s="141"/>
      <c r="F180" s="141"/>
      <c r="G180" s="142"/>
      <c r="H180" s="141"/>
      <c r="I180" s="141"/>
      <c r="J180" s="141"/>
      <c r="K180" s="141"/>
      <c r="L180" s="141"/>
      <c r="M180" s="141"/>
      <c r="N180" s="141"/>
      <c r="O180" s="141"/>
      <c r="P180" s="143"/>
    </row>
    <row r="181" spans="2:16" ht="22" customHeight="1">
      <c r="C181" s="62" t="s">
        <v>75</v>
      </c>
      <c r="D181" s="119" t="str">
        <f>D178</f>
        <v>escrever nome mutuário</v>
      </c>
      <c r="E181" s="119"/>
      <c r="F181" s="119"/>
      <c r="G181" s="120"/>
      <c r="H181" s="144" t="s">
        <v>102</v>
      </c>
      <c r="I181" s="144"/>
      <c r="J181" s="144"/>
      <c r="K181" s="144"/>
      <c r="L181" s="144"/>
      <c r="M181" s="144"/>
      <c r="N181" s="144"/>
      <c r="O181" s="144"/>
      <c r="P181" s="145"/>
    </row>
    <row r="182" spans="2:16" ht="142" customHeight="1">
      <c r="B182" s="55"/>
      <c r="C182" s="130" t="s">
        <v>103</v>
      </c>
      <c r="D182" s="130"/>
      <c r="E182" s="130"/>
      <c r="F182" s="130"/>
      <c r="G182" s="140"/>
      <c r="H182" s="130"/>
      <c r="I182" s="130"/>
      <c r="J182" s="130"/>
      <c r="K182" s="130"/>
      <c r="L182" s="130"/>
      <c r="M182" s="130"/>
      <c r="N182" s="130"/>
      <c r="O182" s="130"/>
      <c r="P182" s="131"/>
    </row>
    <row r="183" spans="2:16" ht="24" customHeight="1">
      <c r="C183" s="141" t="s">
        <v>101</v>
      </c>
      <c r="D183" s="141"/>
      <c r="E183" s="141"/>
      <c r="F183" s="141"/>
      <c r="G183" s="142"/>
      <c r="H183" s="141"/>
      <c r="I183" s="141"/>
      <c r="J183" s="141"/>
      <c r="K183" s="141"/>
      <c r="L183" s="141"/>
      <c r="M183" s="141"/>
      <c r="N183" s="141"/>
      <c r="O183" s="141"/>
      <c r="P183" s="143"/>
    </row>
    <row r="184" spans="2:16" ht="16.5" customHeight="1">
      <c r="C184" s="60" t="s">
        <v>75</v>
      </c>
      <c r="D184" s="138" t="str">
        <f>D177</f>
        <v>[NOME DO PROFISSIONAL]</v>
      </c>
      <c r="E184" s="138"/>
      <c r="F184" s="138"/>
      <c r="G184" s="139"/>
      <c r="H184" s="127" t="s">
        <v>77</v>
      </c>
      <c r="I184" s="127"/>
      <c r="J184" s="39" t="str">
        <f>J177</f>
        <v>[n° do registro]</v>
      </c>
      <c r="K184" s="128" t="s">
        <v>78</v>
      </c>
      <c r="L184" s="128"/>
      <c r="M184" s="128"/>
      <c r="N184" s="128"/>
      <c r="O184" s="128"/>
      <c r="P184" s="129"/>
    </row>
    <row r="185" spans="2:16" ht="113.5" customHeight="1">
      <c r="C185" s="130" t="s">
        <v>79</v>
      </c>
      <c r="D185" s="130"/>
      <c r="E185" s="130"/>
      <c r="F185" s="130"/>
      <c r="G185" s="128"/>
      <c r="H185" s="130"/>
      <c r="I185" s="130"/>
      <c r="J185" s="130"/>
      <c r="K185" s="130"/>
      <c r="L185" s="130"/>
      <c r="M185" s="130"/>
      <c r="N185" s="130"/>
      <c r="O185" s="130"/>
      <c r="P185" s="131"/>
    </row>
    <row r="186" spans="2:16" ht="12.75" customHeight="1">
      <c r="C186" s="132"/>
      <c r="D186" s="132"/>
      <c r="E186" s="132"/>
      <c r="F186" s="132"/>
      <c r="G186" s="133"/>
      <c r="H186" s="132"/>
      <c r="I186" s="132"/>
      <c r="J186" s="132"/>
      <c r="K186" s="132"/>
      <c r="L186" s="132"/>
      <c r="M186" s="132"/>
      <c r="N186" s="132"/>
      <c r="O186" s="132"/>
      <c r="P186" s="134"/>
    </row>
    <row r="187" spans="2:16" ht="12.75" customHeight="1">
      <c r="C187" s="135" t="s">
        <v>80</v>
      </c>
      <c r="D187" s="135"/>
      <c r="E187" s="135"/>
      <c r="F187" s="135"/>
      <c r="G187" s="136"/>
      <c r="H187" s="135"/>
      <c r="I187" s="135"/>
      <c r="J187" s="135"/>
      <c r="K187" s="135"/>
      <c r="L187" s="135"/>
      <c r="M187" s="135"/>
      <c r="N187" s="135"/>
      <c r="O187" s="135"/>
      <c r="P187" s="137"/>
    </row>
    <row r="188" spans="2:16" ht="139.5" customHeight="1">
      <c r="C188" s="121"/>
      <c r="D188" s="121"/>
      <c r="E188" s="121"/>
      <c r="F188" s="121"/>
      <c r="G188" s="122"/>
      <c r="H188" s="121"/>
      <c r="I188" s="121"/>
      <c r="J188" s="121"/>
      <c r="K188" s="121"/>
      <c r="L188" s="121"/>
      <c r="M188" s="121"/>
      <c r="N188" s="121"/>
      <c r="O188" s="121"/>
      <c r="P188" s="121"/>
    </row>
    <row r="189" spans="2:16" ht="21.65" customHeight="1">
      <c r="C189" s="123" t="s">
        <v>36</v>
      </c>
      <c r="D189" s="123"/>
      <c r="E189" s="123"/>
      <c r="F189" s="123"/>
      <c r="G189" s="124"/>
      <c r="H189" s="123"/>
      <c r="I189" s="123"/>
      <c r="J189" s="123" t="s">
        <v>37</v>
      </c>
      <c r="K189" s="124"/>
      <c r="L189" s="124"/>
      <c r="M189" s="124"/>
      <c r="N189" s="124"/>
      <c r="O189" s="124"/>
      <c r="P189" s="125"/>
    </row>
    <row r="190" spans="2:16" ht="23.15" customHeight="1">
      <c r="C190" s="126" t="s">
        <v>38</v>
      </c>
      <c r="D190" s="126"/>
      <c r="E190" s="112" t="str">
        <f>D184</f>
        <v>[NOME DO PROFISSIONAL]</v>
      </c>
      <c r="F190" s="112"/>
      <c r="G190" s="113"/>
      <c r="H190" s="112"/>
      <c r="I190" s="112"/>
      <c r="J190" s="29" t="s">
        <v>6</v>
      </c>
      <c r="K190" s="112" t="str">
        <f>D181</f>
        <v>escrever nome mutuário</v>
      </c>
      <c r="L190" s="113"/>
      <c r="M190" s="113"/>
      <c r="N190" s="113"/>
      <c r="O190" s="113"/>
      <c r="P190" s="114"/>
    </row>
    <row r="191" spans="2:16" ht="24.65" customHeight="1">
      <c r="C191" s="29" t="s">
        <v>39</v>
      </c>
      <c r="D191" s="29"/>
      <c r="E191" s="29"/>
      <c r="F191" s="112" t="str">
        <f>J184</f>
        <v>[n° do registro]</v>
      </c>
      <c r="G191" s="113"/>
      <c r="H191" s="112"/>
      <c r="I191" s="112"/>
      <c r="J191" s="29" t="s">
        <v>40</v>
      </c>
      <c r="K191" s="112" t="str">
        <f>J178</f>
        <v>numero do CPF</v>
      </c>
      <c r="L191" s="113"/>
      <c r="M191" s="113"/>
      <c r="N191" s="113"/>
      <c r="O191" s="113"/>
      <c r="P191" s="114"/>
    </row>
    <row r="192" spans="2:16" ht="62" customHeight="1">
      <c r="C192" s="115" t="s">
        <v>41</v>
      </c>
      <c r="D192" s="115"/>
      <c r="E192" s="115"/>
      <c r="F192" s="115"/>
      <c r="G192" s="116"/>
      <c r="H192" s="115"/>
      <c r="I192" s="115"/>
      <c r="J192" s="115"/>
      <c r="K192" s="115"/>
      <c r="L192" s="115"/>
      <c r="M192" s="115"/>
      <c r="N192" s="115"/>
      <c r="O192" s="115"/>
      <c r="P192" s="115"/>
    </row>
  </sheetData>
  <sheetProtection algorithmName="SHA-512" hashValue="a8Xet7hlI5Z2YI+kOIiUWcCRkLkJ310gKISMpJIH9BF45txpiVPDvqPL5Xfszwb9bOvUmZRpWYf7SdndKPgxAw==" saltValue="0FAiNKy/6Q22Rn+2T0nw3Q==" spinCount="100000" sheet="1" insertRows="0"/>
  <mergeCells count="330">
    <mergeCell ref="C3:P3"/>
    <mergeCell ref="C4:P6"/>
    <mergeCell ref="C7:P7"/>
    <mergeCell ref="C8:P8"/>
    <mergeCell ref="D9:K9"/>
    <mergeCell ref="M9:P9"/>
    <mergeCell ref="D13:F13"/>
    <mergeCell ref="J13:L13"/>
    <mergeCell ref="M13:P13"/>
    <mergeCell ref="D14:F14"/>
    <mergeCell ref="J14:L14"/>
    <mergeCell ref="M14:P14"/>
    <mergeCell ref="G14:I14"/>
    <mergeCell ref="G13:I13"/>
    <mergeCell ref="C10:D10"/>
    <mergeCell ref="M10:P10"/>
    <mergeCell ref="C11:P11"/>
    <mergeCell ref="D12:F12"/>
    <mergeCell ref="J12:L12"/>
    <mergeCell ref="M12:P12"/>
    <mergeCell ref="G12:I12"/>
    <mergeCell ref="E10:K10"/>
    <mergeCell ref="D23:F23"/>
    <mergeCell ref="J23:L23"/>
    <mergeCell ref="M23:P23"/>
    <mergeCell ref="C24:P24"/>
    <mergeCell ref="C26:D26"/>
    <mergeCell ref="E26:H26"/>
    <mergeCell ref="G23:I23"/>
    <mergeCell ref="D21:F21"/>
    <mergeCell ref="J21:L21"/>
    <mergeCell ref="M21:P21"/>
    <mergeCell ref="D22:F22"/>
    <mergeCell ref="J22:L22"/>
    <mergeCell ref="M22:P22"/>
    <mergeCell ref="G22:I22"/>
    <mergeCell ref="G21:I21"/>
    <mergeCell ref="C27:P27"/>
    <mergeCell ref="C28:P28"/>
    <mergeCell ref="C29:D30"/>
    <mergeCell ref="E29:E30"/>
    <mergeCell ref="F29:F30"/>
    <mergeCell ref="G29:G30"/>
    <mergeCell ref="H29:H30"/>
    <mergeCell ref="I29:I30"/>
    <mergeCell ref="J29:J30"/>
    <mergeCell ref="K29:K30"/>
    <mergeCell ref="C38:D38"/>
    <mergeCell ref="C39:D39"/>
    <mergeCell ref="C40:D40"/>
    <mergeCell ref="C41:D41"/>
    <mergeCell ref="C42:I43"/>
    <mergeCell ref="L29:L30"/>
    <mergeCell ref="M29:M30"/>
    <mergeCell ref="P29:P30"/>
    <mergeCell ref="C31:D31"/>
    <mergeCell ref="C32:D32"/>
    <mergeCell ref="C37:D37"/>
    <mergeCell ref="N29:N30"/>
    <mergeCell ref="O29:O30"/>
    <mergeCell ref="N42:P42"/>
    <mergeCell ref="J42:M42"/>
    <mergeCell ref="J43:O43"/>
    <mergeCell ref="I49:I50"/>
    <mergeCell ref="J49:J50"/>
    <mergeCell ref="K49:K50"/>
    <mergeCell ref="L49:L50"/>
    <mergeCell ref="M49:M50"/>
    <mergeCell ref="P49:P50"/>
    <mergeCell ref="O49:O50"/>
    <mergeCell ref="C47:P47"/>
    <mergeCell ref="C49:D50"/>
    <mergeCell ref="E49:E50"/>
    <mergeCell ref="F49:F50"/>
    <mergeCell ref="G49:G50"/>
    <mergeCell ref="H49:H50"/>
    <mergeCell ref="C51:D51"/>
    <mergeCell ref="C56:D56"/>
    <mergeCell ref="C57:D57"/>
    <mergeCell ref="C58:D58"/>
    <mergeCell ref="C59:D59"/>
    <mergeCell ref="C60:D60"/>
    <mergeCell ref="N62:P62"/>
    <mergeCell ref="C53:D53"/>
    <mergeCell ref="C54:D54"/>
    <mergeCell ref="C55:D55"/>
    <mergeCell ref="G69:G70"/>
    <mergeCell ref="H69:H70"/>
    <mergeCell ref="I69:I70"/>
    <mergeCell ref="J69:J70"/>
    <mergeCell ref="P69:P70"/>
    <mergeCell ref="K69:K70"/>
    <mergeCell ref="L69:L70"/>
    <mergeCell ref="M69:M70"/>
    <mergeCell ref="C61:D61"/>
    <mergeCell ref="C62:I63"/>
    <mergeCell ref="J63:O63"/>
    <mergeCell ref="J64:O64"/>
    <mergeCell ref="C142:I143"/>
    <mergeCell ref="K129:K130"/>
    <mergeCell ref="L129:L130"/>
    <mergeCell ref="M129:M130"/>
    <mergeCell ref="P129:P130"/>
    <mergeCell ref="C131:D131"/>
    <mergeCell ref="C136:D136"/>
    <mergeCell ref="O129:O130"/>
    <mergeCell ref="C127:P127"/>
    <mergeCell ref="C128:P128"/>
    <mergeCell ref="C129:D130"/>
    <mergeCell ref="E129:E130"/>
    <mergeCell ref="F129:F130"/>
    <mergeCell ref="G129:G130"/>
    <mergeCell ref="H129:H130"/>
    <mergeCell ref="I129:I130"/>
    <mergeCell ref="J129:J130"/>
    <mergeCell ref="N129:N130"/>
    <mergeCell ref="C133:D133"/>
    <mergeCell ref="C134:D134"/>
    <mergeCell ref="C135:D135"/>
    <mergeCell ref="H181:P181"/>
    <mergeCell ref="C182:P182"/>
    <mergeCell ref="C183:P183"/>
    <mergeCell ref="C176:P176"/>
    <mergeCell ref="H177:I177"/>
    <mergeCell ref="K177:P177"/>
    <mergeCell ref="H178:I178"/>
    <mergeCell ref="K178:P178"/>
    <mergeCell ref="C167:P167"/>
    <mergeCell ref="C168:P168"/>
    <mergeCell ref="C169:P169"/>
    <mergeCell ref="C170:P170"/>
    <mergeCell ref="D173:P173"/>
    <mergeCell ref="C173:C174"/>
    <mergeCell ref="D174:E174"/>
    <mergeCell ref="F174:P174"/>
    <mergeCell ref="C171:C172"/>
    <mergeCell ref="D171:P171"/>
    <mergeCell ref="D172:H172"/>
    <mergeCell ref="I172:P172"/>
    <mergeCell ref="F191:I191"/>
    <mergeCell ref="K191:P191"/>
    <mergeCell ref="C192:P192"/>
    <mergeCell ref="C146:D146"/>
    <mergeCell ref="E146:H146"/>
    <mergeCell ref="N149:N150"/>
    <mergeCell ref="O149:O150"/>
    <mergeCell ref="D178:G178"/>
    <mergeCell ref="D177:G177"/>
    <mergeCell ref="D181:G181"/>
    <mergeCell ref="C188:P188"/>
    <mergeCell ref="C189:I189"/>
    <mergeCell ref="J189:P189"/>
    <mergeCell ref="C190:D190"/>
    <mergeCell ref="E190:I190"/>
    <mergeCell ref="K190:P190"/>
    <mergeCell ref="H184:I184"/>
    <mergeCell ref="K184:P184"/>
    <mergeCell ref="C185:P185"/>
    <mergeCell ref="C186:P186"/>
    <mergeCell ref="C187:P187"/>
    <mergeCell ref="D184:G184"/>
    <mergeCell ref="C179:P179"/>
    <mergeCell ref="C180:P180"/>
    <mergeCell ref="P89:P90"/>
    <mergeCell ref="J62:M62"/>
    <mergeCell ref="C91:D91"/>
    <mergeCell ref="C96:D96"/>
    <mergeCell ref="C97:D97"/>
    <mergeCell ref="C98:D98"/>
    <mergeCell ref="N82:P82"/>
    <mergeCell ref="J124:O124"/>
    <mergeCell ref="C126:D126"/>
    <mergeCell ref="E126:H126"/>
    <mergeCell ref="C66:D66"/>
    <mergeCell ref="E66:H66"/>
    <mergeCell ref="N69:N70"/>
    <mergeCell ref="C121:D121"/>
    <mergeCell ref="C122:I123"/>
    <mergeCell ref="C111:D111"/>
    <mergeCell ref="C117:D117"/>
    <mergeCell ref="C118:D118"/>
    <mergeCell ref="C119:D119"/>
    <mergeCell ref="C120:D120"/>
    <mergeCell ref="I109:I110"/>
    <mergeCell ref="J109:J110"/>
    <mergeCell ref="K109:K110"/>
    <mergeCell ref="L109:L110"/>
    <mergeCell ref="N109:N110"/>
    <mergeCell ref="P109:P110"/>
    <mergeCell ref="C107:P107"/>
    <mergeCell ref="C108:P108"/>
    <mergeCell ref="C109:D110"/>
    <mergeCell ref="E109:E110"/>
    <mergeCell ref="F109:F110"/>
    <mergeCell ref="G109:G110"/>
    <mergeCell ref="H109:H110"/>
    <mergeCell ref="M109:M110"/>
    <mergeCell ref="O109:O110"/>
    <mergeCell ref="H89:H90"/>
    <mergeCell ref="I89:I90"/>
    <mergeCell ref="J89:J90"/>
    <mergeCell ref="K89:K90"/>
    <mergeCell ref="L89:L90"/>
    <mergeCell ref="C92:D92"/>
    <mergeCell ref="J44:O44"/>
    <mergeCell ref="C106:D106"/>
    <mergeCell ref="E106:H106"/>
    <mergeCell ref="C99:D99"/>
    <mergeCell ref="C100:D100"/>
    <mergeCell ref="C101:D101"/>
    <mergeCell ref="C102:I103"/>
    <mergeCell ref="M89:M90"/>
    <mergeCell ref="C46:D46"/>
    <mergeCell ref="E46:H46"/>
    <mergeCell ref="N49:N50"/>
    <mergeCell ref="J104:O104"/>
    <mergeCell ref="O69:O70"/>
    <mergeCell ref="C67:P67"/>
    <mergeCell ref="C68:P68"/>
    <mergeCell ref="C69:D70"/>
    <mergeCell ref="E69:E70"/>
    <mergeCell ref="F69:F70"/>
    <mergeCell ref="C75:D75"/>
    <mergeCell ref="J162:M162"/>
    <mergeCell ref="N162:P162"/>
    <mergeCell ref="C137:D137"/>
    <mergeCell ref="C94:D94"/>
    <mergeCell ref="C95:D95"/>
    <mergeCell ref="C112:D112"/>
    <mergeCell ref="C113:D113"/>
    <mergeCell ref="C114:D114"/>
    <mergeCell ref="C115:D115"/>
    <mergeCell ref="C116:D116"/>
    <mergeCell ref="C132:D132"/>
    <mergeCell ref="J102:M102"/>
    <mergeCell ref="J84:O84"/>
    <mergeCell ref="J103:O103"/>
    <mergeCell ref="C87:P87"/>
    <mergeCell ref="C86:D86"/>
    <mergeCell ref="E86:H86"/>
    <mergeCell ref="J83:O83"/>
    <mergeCell ref="J123:O123"/>
    <mergeCell ref="N102:P102"/>
    <mergeCell ref="J122:M122"/>
    <mergeCell ref="N122:P122"/>
    <mergeCell ref="N89:N90"/>
    <mergeCell ref="J163:O163"/>
    <mergeCell ref="J164:O164"/>
    <mergeCell ref="C159:D159"/>
    <mergeCell ref="C160:D160"/>
    <mergeCell ref="C161:D161"/>
    <mergeCell ref="C162:I163"/>
    <mergeCell ref="C157:D157"/>
    <mergeCell ref="C158:D158"/>
    <mergeCell ref="C148:P148"/>
    <mergeCell ref="C149:D150"/>
    <mergeCell ref="E149:E150"/>
    <mergeCell ref="F149:F150"/>
    <mergeCell ref="G149:G150"/>
    <mergeCell ref="H149:H150"/>
    <mergeCell ref="I149:I150"/>
    <mergeCell ref="J149:J150"/>
    <mergeCell ref="K149:K150"/>
    <mergeCell ref="L149:L150"/>
    <mergeCell ref="M149:M150"/>
    <mergeCell ref="P149:P150"/>
    <mergeCell ref="C153:D153"/>
    <mergeCell ref="C154:D154"/>
    <mergeCell ref="C155:D155"/>
    <mergeCell ref="C156:D156"/>
    <mergeCell ref="C151:D151"/>
    <mergeCell ref="C152:D152"/>
    <mergeCell ref="C77:D77"/>
    <mergeCell ref="C78:D78"/>
    <mergeCell ref="C79:D79"/>
    <mergeCell ref="C80:D80"/>
    <mergeCell ref="C81:D81"/>
    <mergeCell ref="C82:I83"/>
    <mergeCell ref="C147:P147"/>
    <mergeCell ref="J143:O143"/>
    <mergeCell ref="J144:O144"/>
    <mergeCell ref="J142:M142"/>
    <mergeCell ref="N142:P142"/>
    <mergeCell ref="C138:D138"/>
    <mergeCell ref="C139:D139"/>
    <mergeCell ref="C140:D140"/>
    <mergeCell ref="C141:D141"/>
    <mergeCell ref="J82:M82"/>
    <mergeCell ref="O89:O90"/>
    <mergeCell ref="C88:P88"/>
    <mergeCell ref="C89:D90"/>
    <mergeCell ref="E89:E90"/>
    <mergeCell ref="F89:F90"/>
    <mergeCell ref="G89:G90"/>
    <mergeCell ref="G15:I15"/>
    <mergeCell ref="G16:I16"/>
    <mergeCell ref="G17:I17"/>
    <mergeCell ref="G18:I18"/>
    <mergeCell ref="G19:I19"/>
    <mergeCell ref="G20:I20"/>
    <mergeCell ref="D16:F16"/>
    <mergeCell ref="D18:F18"/>
    <mergeCell ref="C93:D93"/>
    <mergeCell ref="D15:F15"/>
    <mergeCell ref="D19:F19"/>
    <mergeCell ref="C48:P48"/>
    <mergeCell ref="D20:F20"/>
    <mergeCell ref="D17:F17"/>
    <mergeCell ref="C33:D33"/>
    <mergeCell ref="C34:D34"/>
    <mergeCell ref="C35:D35"/>
    <mergeCell ref="C36:D36"/>
    <mergeCell ref="C52:D52"/>
    <mergeCell ref="C71:D71"/>
    <mergeCell ref="C76:D76"/>
    <mergeCell ref="C72:D72"/>
    <mergeCell ref="C73:D73"/>
    <mergeCell ref="C74:D74"/>
    <mergeCell ref="J15:L15"/>
    <mergeCell ref="J16:L16"/>
    <mergeCell ref="J17:L17"/>
    <mergeCell ref="J18:L18"/>
    <mergeCell ref="J19:L19"/>
    <mergeCell ref="J20:L20"/>
    <mergeCell ref="M15:P15"/>
    <mergeCell ref="M16:P16"/>
    <mergeCell ref="M17:P17"/>
    <mergeCell ref="M18:P18"/>
    <mergeCell ref="M19:P19"/>
    <mergeCell ref="M20:P20"/>
  </mergeCells>
  <printOptions horizontalCentered="1"/>
  <pageMargins left="0.19685039370078741" right="0.19685039370078741" top="0.39370078740157483" bottom="0.47244094488188981" header="0.39370078740157483" footer="0.39370078740157483"/>
  <pageSetup paperSize="9" scale="44" fitToHeight="0" pageOrder="overThenDown" orientation="portrait" r:id="rId1"/>
  <headerFooter alignWithMargins="0">
    <oddHeader>&amp;R&amp;"Calibri"&amp;10 #interna&amp;1#_x000D_</oddHeader>
    <oddFooter>&amp;R&amp;N</oddFooter>
  </headerFooter>
  <rowBreaks count="3" manualBreakCount="3">
    <brk id="65" min="2" max="15" man="1"/>
    <brk id="125" min="2" max="15" man="1"/>
    <brk id="168" min="2" max="1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C1D5F14-4031-4019-BE77-1D7D6730BDD0}">
          <x14:formula1>
            <xm:f>Planilha2!$C$2:$C$13</xm:f>
          </x14:formula1>
          <xm:sqref>E71:E81 E51:E61 E111:E121 E31:E41 E131:E141 E91:E101 E151:E161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E4C8D-72E1-4887-A603-B8E218A316D7}">
  <dimension ref="A1:L13"/>
  <sheetViews>
    <sheetView workbookViewId="0">
      <selection activeCell="G9" sqref="G9"/>
    </sheetView>
  </sheetViews>
  <sheetFormatPr defaultRowHeight="14"/>
  <cols>
    <col min="3" max="3" width="17.33203125" bestFit="1" customWidth="1"/>
    <col min="7" max="7" width="20.58203125" customWidth="1"/>
  </cols>
  <sheetData>
    <row r="1" spans="1:12">
      <c r="A1" t="s">
        <v>60</v>
      </c>
      <c r="C1" t="s">
        <v>61</v>
      </c>
    </row>
    <row r="2" spans="1:12">
      <c r="E2" t="s">
        <v>58</v>
      </c>
      <c r="G2" t="s">
        <v>95</v>
      </c>
    </row>
    <row r="3" spans="1:12">
      <c r="A3">
        <v>2019</v>
      </c>
      <c r="C3" t="s">
        <v>52</v>
      </c>
    </row>
    <row r="4" spans="1:12">
      <c r="A4">
        <v>2020</v>
      </c>
      <c r="C4" t="s">
        <v>55</v>
      </c>
      <c r="G4" t="s">
        <v>88</v>
      </c>
      <c r="H4">
        <v>30</v>
      </c>
      <c r="I4">
        <v>40</v>
      </c>
      <c r="K4">
        <v>30</v>
      </c>
      <c r="L4">
        <v>40</v>
      </c>
    </row>
    <row r="5" spans="1:12">
      <c r="A5">
        <v>2021</v>
      </c>
      <c r="C5" t="s">
        <v>62</v>
      </c>
      <c r="F5">
        <v>1</v>
      </c>
      <c r="G5" t="str">
        <f>IF('Laudo Técnico MP 1376'!E26="","",'Laudo Técnico MP 1376'!E26)</f>
        <v>Sorgo</v>
      </c>
      <c r="H5" t="str">
        <f>'Laudo Técnico MP 1376'!P43</f>
        <v/>
      </c>
      <c r="I5" t="str">
        <f>'Laudo Técnico MP 1376'!P44</f>
        <v>X</v>
      </c>
      <c r="K5" t="str">
        <f t="shared" ref="K5:K11" si="0">IF(H5="","",G5)</f>
        <v/>
      </c>
      <c r="L5" t="str">
        <f t="shared" ref="L5:L11" si="1">IF(I5="","",G5)</f>
        <v>Sorgo</v>
      </c>
    </row>
    <row r="6" spans="1:12">
      <c r="A6">
        <v>2022</v>
      </c>
      <c r="C6" t="s">
        <v>50</v>
      </c>
      <c r="F6">
        <v>2</v>
      </c>
      <c r="G6" t="str">
        <f>IF('Laudo Técnico MP 1376'!E46="","",'Laudo Técnico MP 1376'!E46)</f>
        <v>Bovinocultura de corte</v>
      </c>
      <c r="H6" t="str">
        <f>'Laudo Técnico MP 1376'!P63</f>
        <v>X</v>
      </c>
      <c r="I6" t="str">
        <f>'Laudo Técnico MP 1376'!P64</f>
        <v/>
      </c>
      <c r="K6" t="str">
        <f t="shared" si="0"/>
        <v>Bovinocultura de corte</v>
      </c>
      <c r="L6" t="str">
        <f t="shared" si="1"/>
        <v/>
      </c>
    </row>
    <row r="7" spans="1:12">
      <c r="A7">
        <v>2023</v>
      </c>
      <c r="C7" t="s">
        <v>54</v>
      </c>
      <c r="F7">
        <v>3</v>
      </c>
      <c r="G7" t="str">
        <f>IF('Laudo Técnico MP 1376'!E66="","",'Laudo Técnico MP 1376'!E66)</f>
        <v>milho safrinha</v>
      </c>
      <c r="H7" t="str">
        <f>'Laudo Técnico MP 1376'!P83</f>
        <v/>
      </c>
      <c r="I7" t="str">
        <f>'Laudo Técnico MP 1376'!P84</f>
        <v>X</v>
      </c>
      <c r="K7" t="str">
        <f t="shared" si="0"/>
        <v/>
      </c>
      <c r="L7" t="str">
        <f t="shared" si="1"/>
        <v>milho safrinha</v>
      </c>
    </row>
    <row r="8" spans="1:12">
      <c r="A8">
        <v>2024</v>
      </c>
      <c r="C8" t="s">
        <v>57</v>
      </c>
      <c r="F8">
        <v>4</v>
      </c>
      <c r="G8" t="str">
        <f>IF('Laudo Técnico MP 1376'!E86="","",'Laudo Técnico MP 1376'!E86)</f>
        <v>soja</v>
      </c>
      <c r="H8" t="str">
        <f>'Laudo Técnico MP 1376'!P103</f>
        <v/>
      </c>
      <c r="I8" t="str">
        <f>'Laudo Técnico MP 1376'!P104</f>
        <v>X</v>
      </c>
      <c r="K8" t="str">
        <f t="shared" si="0"/>
        <v/>
      </c>
      <c r="L8" t="str">
        <f t="shared" si="1"/>
        <v>soja</v>
      </c>
    </row>
    <row r="9" spans="1:12">
      <c r="A9">
        <v>2025</v>
      </c>
      <c r="C9" t="s">
        <v>51</v>
      </c>
      <c r="F9">
        <v>5</v>
      </c>
      <c r="G9" t="str">
        <f>IF('Laudo Técnico MP 1376'!E106="","",'Laudo Técnico MP 1376'!E106)</f>
        <v/>
      </c>
      <c r="H9" t="str">
        <f>'Laudo Técnico MP 1376'!P123</f>
        <v/>
      </c>
      <c r="I9" t="str">
        <f>'Laudo Técnico MP 1376'!P124</f>
        <v>X</v>
      </c>
      <c r="K9" t="str">
        <f t="shared" si="0"/>
        <v/>
      </c>
      <c r="L9" t="str">
        <f t="shared" si="1"/>
        <v/>
      </c>
    </row>
    <row r="10" spans="1:12">
      <c r="C10" t="s">
        <v>53</v>
      </c>
      <c r="F10">
        <v>6</v>
      </c>
      <c r="G10" t="str">
        <f>IF('Laudo Técnico MP 1376'!E126="","",'Laudo Técnico MP 1376'!E126)</f>
        <v/>
      </c>
      <c r="H10" t="str">
        <f>'Laudo Técnico MP 1376'!P143</f>
        <v/>
      </c>
      <c r="I10" t="str">
        <f>'Laudo Técnico MP 1376'!P144</f>
        <v>X</v>
      </c>
      <c r="K10" t="str">
        <f t="shared" si="0"/>
        <v/>
      </c>
      <c r="L10" t="str">
        <f t="shared" si="1"/>
        <v/>
      </c>
    </row>
    <row r="11" spans="1:12">
      <c r="C11" t="s">
        <v>56</v>
      </c>
      <c r="F11">
        <v>7</v>
      </c>
      <c r="G11" t="str">
        <f>IF('Laudo Técnico MP 1376'!E146="","",'Laudo Técnico MP 1376'!E146)</f>
        <v>bovinocultura de leite</v>
      </c>
      <c r="H11" t="str">
        <f>'Laudo Técnico MP 1376'!P163</f>
        <v>X</v>
      </c>
      <c r="I11" t="str">
        <f>'Laudo Técnico MP 1376'!P164</f>
        <v/>
      </c>
      <c r="K11" t="str">
        <f t="shared" si="0"/>
        <v>bovinocultura de leite</v>
      </c>
      <c r="L11" t="str">
        <f t="shared" si="1"/>
        <v/>
      </c>
    </row>
    <row r="12" spans="1:12">
      <c r="C12" t="s">
        <v>63</v>
      </c>
      <c r="K12" t="str">
        <f>_xlfn.TEXTJOIN(", ",TRUE,K5:K11)</f>
        <v>Bovinocultura de corte, bovinocultura de leite</v>
      </c>
      <c r="L12" t="str">
        <f>_xlfn.TEXTJOIN(", ",TRUE,L5:L11)</f>
        <v>Sorgo, milho safrinha, soja</v>
      </c>
    </row>
    <row r="13" spans="1:12">
      <c r="C13" t="s">
        <v>64</v>
      </c>
    </row>
  </sheetData>
  <sortState xmlns:xlrd2="http://schemas.microsoft.com/office/spreadsheetml/2017/richdata2" ref="C3:C13">
    <sortCondition ref="C3:C13"/>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F68B-097C-4112-8806-48109639C598}">
  <sheetPr>
    <pageSetUpPr fitToPage="1"/>
  </sheetPr>
  <dimension ref="C1:M70"/>
  <sheetViews>
    <sheetView showGridLines="0" topLeftCell="A14" zoomScale="85" zoomScaleNormal="85" workbookViewId="0">
      <selection activeCell="O21" sqref="O21"/>
    </sheetView>
  </sheetViews>
  <sheetFormatPr defaultColWidth="8.75" defaultRowHeight="12.75" customHeight="1"/>
  <cols>
    <col min="3" max="7" width="17.58203125" style="1" customWidth="1"/>
    <col min="8" max="8" width="7.83203125" style="1" customWidth="1"/>
    <col min="9" max="13" width="17.58203125" style="1" customWidth="1"/>
  </cols>
  <sheetData>
    <row r="1" spans="3:13" s="3" customFormat="1" ht="12.75" customHeight="1">
      <c r="C1" s="4"/>
      <c r="D1" s="4"/>
      <c r="E1" s="4"/>
      <c r="F1" s="4"/>
      <c r="G1" s="4"/>
      <c r="H1" s="4"/>
      <c r="I1" s="4"/>
      <c r="J1" s="4"/>
      <c r="K1" s="4"/>
      <c r="L1" s="4"/>
      <c r="M1" s="4"/>
    </row>
    <row r="2" spans="3:13" s="3" customFormat="1" ht="12.75" customHeight="1">
      <c r="C2" s="4"/>
      <c r="D2" s="4"/>
      <c r="E2" s="4"/>
      <c r="F2" s="4"/>
      <c r="G2" s="4"/>
      <c r="H2" s="4"/>
      <c r="I2" s="4"/>
      <c r="J2" s="4"/>
      <c r="K2" s="4"/>
      <c r="L2" s="4"/>
      <c r="M2" s="4"/>
    </row>
    <row r="3" spans="3:13" ht="14.25" customHeight="1">
      <c r="C3" s="187" t="s">
        <v>0</v>
      </c>
      <c r="D3" s="188"/>
      <c r="E3" s="188"/>
      <c r="F3" s="188"/>
      <c r="G3" s="188"/>
      <c r="H3" s="188"/>
      <c r="I3" s="188"/>
      <c r="J3" s="188"/>
      <c r="K3" s="188"/>
      <c r="L3" s="188"/>
      <c r="M3" s="203"/>
    </row>
    <row r="4" spans="3:13" ht="14.25" customHeight="1">
      <c r="C4" s="204" t="s">
        <v>1</v>
      </c>
      <c r="D4" s="205"/>
      <c r="E4" s="205"/>
      <c r="F4" s="205"/>
      <c r="G4" s="205"/>
      <c r="H4" s="205"/>
      <c r="I4" s="205"/>
      <c r="J4" s="205"/>
      <c r="K4" s="205"/>
      <c r="L4" s="205"/>
      <c r="M4" s="206"/>
    </row>
    <row r="5" spans="3:13" ht="14.25" customHeight="1">
      <c r="C5" s="207"/>
      <c r="D5" s="208"/>
      <c r="E5" s="208"/>
      <c r="F5" s="208"/>
      <c r="G5" s="208"/>
      <c r="H5" s="208"/>
      <c r="I5" s="208"/>
      <c r="J5" s="208"/>
      <c r="K5" s="208"/>
      <c r="L5" s="208"/>
      <c r="M5" s="209"/>
    </row>
    <row r="6" spans="3:13" ht="14.25" customHeight="1">
      <c r="C6" s="210"/>
      <c r="D6" s="211"/>
      <c r="E6" s="211"/>
      <c r="F6" s="211"/>
      <c r="G6" s="211"/>
      <c r="H6" s="211"/>
      <c r="I6" s="211"/>
      <c r="J6" s="211"/>
      <c r="K6" s="211"/>
      <c r="L6" s="211"/>
      <c r="M6" s="212"/>
    </row>
    <row r="7" spans="3:13" ht="18" customHeight="1">
      <c r="C7" s="174" t="s">
        <v>2</v>
      </c>
      <c r="D7" s="175"/>
      <c r="E7" s="175"/>
      <c r="F7" s="175"/>
      <c r="G7" s="175"/>
      <c r="H7" s="175"/>
      <c r="I7" s="175"/>
      <c r="J7" s="175"/>
      <c r="K7" s="175"/>
      <c r="L7" s="175"/>
      <c r="M7" s="213"/>
    </row>
    <row r="8" spans="3:13" ht="29.15" customHeight="1">
      <c r="C8" s="195" t="s">
        <v>3</v>
      </c>
      <c r="D8" s="195"/>
      <c r="E8" s="195"/>
      <c r="F8" s="195"/>
      <c r="G8" s="195"/>
      <c r="H8" s="195"/>
      <c r="I8" s="195"/>
      <c r="J8" s="195"/>
      <c r="K8" s="195"/>
      <c r="L8" s="195"/>
      <c r="M8" s="195"/>
    </row>
    <row r="9" spans="3:13" ht="18" customHeight="1">
      <c r="C9" s="10" t="s">
        <v>5</v>
      </c>
      <c r="D9" s="180"/>
      <c r="E9" s="180"/>
      <c r="F9" s="180"/>
      <c r="G9" s="180"/>
      <c r="H9" s="180"/>
      <c r="I9" s="180"/>
      <c r="J9" s="181"/>
      <c r="K9" s="11" t="s">
        <v>4</v>
      </c>
      <c r="L9" s="179"/>
      <c r="M9" s="181"/>
    </row>
    <row r="10" spans="3:13" ht="18" customHeight="1">
      <c r="C10" s="182" t="s">
        <v>6</v>
      </c>
      <c r="D10" s="214"/>
      <c r="E10" s="180"/>
      <c r="F10" s="180"/>
      <c r="G10" s="180"/>
      <c r="H10" s="180"/>
      <c r="I10" s="180"/>
      <c r="J10" s="181"/>
      <c r="K10" s="11" t="s">
        <v>7</v>
      </c>
      <c r="L10" s="179"/>
      <c r="M10" s="181"/>
    </row>
    <row r="11" spans="3:13" ht="18" customHeight="1">
      <c r="C11" s="215" t="s">
        <v>42</v>
      </c>
      <c r="D11" s="216"/>
      <c r="E11" s="216"/>
      <c r="F11" s="180"/>
      <c r="G11" s="180"/>
      <c r="H11" s="180"/>
      <c r="I11" s="180"/>
      <c r="J11" s="180"/>
      <c r="K11" s="180"/>
      <c r="L11" s="180"/>
      <c r="M11" s="181"/>
    </row>
    <row r="12" spans="3:13" ht="18" customHeight="1">
      <c r="C12" s="183" t="s">
        <v>8</v>
      </c>
      <c r="D12" s="183"/>
      <c r="E12" s="183"/>
      <c r="F12" s="183"/>
      <c r="G12" s="183"/>
      <c r="H12" s="183"/>
      <c r="I12" s="183"/>
      <c r="J12" s="183"/>
      <c r="K12" s="183"/>
      <c r="L12" s="183"/>
      <c r="M12" s="183"/>
    </row>
    <row r="13" spans="3:13" s="2" customFormat="1" ht="18" customHeight="1">
      <c r="C13" s="185" t="s">
        <v>10</v>
      </c>
      <c r="D13" s="186"/>
      <c r="E13" s="183" t="s">
        <v>11</v>
      </c>
      <c r="F13" s="183"/>
      <c r="G13" s="183"/>
      <c r="H13" s="183" t="s">
        <v>43</v>
      </c>
      <c r="I13" s="183"/>
      <c r="J13" s="183"/>
      <c r="K13" s="9" t="s">
        <v>13</v>
      </c>
      <c r="L13" s="183" t="s">
        <v>44</v>
      </c>
      <c r="M13" s="183"/>
    </row>
    <row r="14" spans="3:13" s="2" customFormat="1" ht="18" customHeight="1">
      <c r="C14" s="179"/>
      <c r="D14" s="181"/>
      <c r="E14" s="196"/>
      <c r="F14" s="196"/>
      <c r="G14" s="196"/>
      <c r="H14" s="196" t="s">
        <v>14</v>
      </c>
      <c r="I14" s="196"/>
      <c r="J14" s="196"/>
      <c r="K14" s="14"/>
      <c r="L14" s="13"/>
      <c r="M14" s="13"/>
    </row>
    <row r="15" spans="3:13" ht="18" customHeight="1">
      <c r="C15" s="76"/>
      <c r="D15" s="78"/>
      <c r="E15" s="178" t="s">
        <v>15</v>
      </c>
      <c r="F15" s="178"/>
      <c r="G15" s="178"/>
      <c r="H15" s="178"/>
      <c r="I15" s="178"/>
      <c r="J15" s="178"/>
      <c r="K15" s="17"/>
      <c r="L15" s="17"/>
      <c r="M15" s="17"/>
    </row>
    <row r="16" spans="3:13" ht="18" customHeight="1">
      <c r="C16" s="73"/>
      <c r="D16" s="75"/>
      <c r="E16" s="173"/>
      <c r="F16" s="173"/>
      <c r="G16" s="173"/>
      <c r="H16" s="173"/>
      <c r="I16" s="173"/>
      <c r="J16" s="173"/>
      <c r="K16" s="16"/>
      <c r="L16" s="16"/>
      <c r="M16" s="16"/>
    </row>
    <row r="17" spans="3:13" ht="18" customHeight="1">
      <c r="C17" s="76"/>
      <c r="D17" s="78"/>
      <c r="E17" s="178"/>
      <c r="F17" s="178"/>
      <c r="G17" s="178"/>
      <c r="H17" s="178"/>
      <c r="I17" s="178"/>
      <c r="J17" s="178"/>
      <c r="K17" s="17"/>
      <c r="L17" s="17"/>
      <c r="M17" s="17"/>
    </row>
    <row r="18" spans="3:13" ht="18" customHeight="1">
      <c r="C18" s="73"/>
      <c r="D18" s="75"/>
      <c r="E18" s="173"/>
      <c r="F18" s="173"/>
      <c r="G18" s="173"/>
      <c r="H18" s="173"/>
      <c r="I18" s="173"/>
      <c r="J18" s="173"/>
      <c r="K18" s="16"/>
      <c r="L18" s="15"/>
      <c r="M18" s="15"/>
    </row>
    <row r="19" spans="3:13" ht="22.5" customHeight="1">
      <c r="C19" s="176" t="s">
        <v>16</v>
      </c>
      <c r="D19" s="176"/>
      <c r="E19" s="176"/>
      <c r="F19" s="176"/>
      <c r="G19" s="176"/>
      <c r="H19" s="176"/>
      <c r="I19" s="176"/>
      <c r="J19" s="176"/>
      <c r="K19" s="176"/>
      <c r="L19" s="176"/>
      <c r="M19" s="176"/>
    </row>
    <row r="20" spans="3:13" ht="22.5" customHeight="1">
      <c r="C20"/>
      <c r="D20"/>
      <c r="E20"/>
      <c r="F20"/>
      <c r="G20"/>
      <c r="H20"/>
      <c r="I20"/>
      <c r="J20"/>
      <c r="K20"/>
      <c r="L20"/>
      <c r="M20"/>
    </row>
    <row r="21" spans="3:13" ht="22.5" customHeight="1">
      <c r="C21" s="219" t="s">
        <v>17</v>
      </c>
      <c r="D21" s="219"/>
      <c r="E21" s="177" t="s">
        <v>18</v>
      </c>
      <c r="F21" s="177"/>
      <c r="G21" s="177"/>
      <c r="I21" s="219" t="s">
        <v>17</v>
      </c>
      <c r="J21" s="219"/>
      <c r="K21" s="177" t="s">
        <v>48</v>
      </c>
      <c r="L21" s="177"/>
      <c r="M21" s="177"/>
    </row>
    <row r="22" spans="3:13" ht="22.5" customHeight="1">
      <c r="C22" s="95" t="s">
        <v>19</v>
      </c>
      <c r="D22" s="95"/>
      <c r="E22" s="96"/>
      <c r="F22" s="96"/>
      <c r="G22" s="96"/>
      <c r="I22" s="95" t="s">
        <v>19</v>
      </c>
      <c r="J22" s="95"/>
      <c r="K22" s="96"/>
      <c r="L22" s="96"/>
      <c r="M22" s="96"/>
    </row>
    <row r="23" spans="3:13" ht="89.25" customHeight="1">
      <c r="C23" s="217"/>
      <c r="D23" s="217"/>
      <c r="E23" s="217"/>
      <c r="F23" s="217"/>
      <c r="G23" s="217"/>
      <c r="I23" s="217"/>
      <c r="J23" s="217"/>
      <c r="K23" s="217"/>
      <c r="L23" s="217"/>
      <c r="M23" s="217"/>
    </row>
    <row r="24" spans="3:13" ht="21" customHeight="1">
      <c r="C24" s="95" t="s">
        <v>65</v>
      </c>
      <c r="D24" s="95"/>
      <c r="E24" s="96"/>
      <c r="F24" s="96"/>
      <c r="G24" s="96"/>
      <c r="I24" s="95" t="s">
        <v>65</v>
      </c>
      <c r="J24" s="95"/>
      <c r="K24" s="96"/>
      <c r="L24" s="96"/>
      <c r="M24" s="96"/>
    </row>
    <row r="25" spans="3:13" ht="115.5" customHeight="1">
      <c r="C25" s="217"/>
      <c r="D25" s="217"/>
      <c r="E25" s="217"/>
      <c r="F25" s="217"/>
      <c r="G25" s="217"/>
      <c r="I25" s="217"/>
      <c r="J25" s="217"/>
      <c r="K25" s="217"/>
      <c r="L25" s="217"/>
      <c r="M25" s="217"/>
    </row>
    <row r="26" spans="3:13" ht="20.25" customHeight="1">
      <c r="C26" s="218" t="s">
        <v>28</v>
      </c>
      <c r="D26" s="218"/>
      <c r="E26" s="218"/>
      <c r="F26" s="218"/>
      <c r="G26" s="34"/>
      <c r="H26"/>
      <c r="I26" s="218" t="s">
        <v>28</v>
      </c>
      <c r="J26" s="218"/>
      <c r="K26" s="218"/>
      <c r="L26" s="218"/>
      <c r="M26" s="34"/>
    </row>
    <row r="27" spans="3:13" ht="20.149999999999999" customHeight="1"/>
    <row r="28" spans="3:13" ht="20.149999999999999" customHeight="1">
      <c r="C28" s="219" t="s">
        <v>17</v>
      </c>
      <c r="D28" s="219"/>
      <c r="E28" s="177" t="s">
        <v>49</v>
      </c>
      <c r="F28" s="177"/>
      <c r="G28" s="177"/>
      <c r="I28" s="219" t="s">
        <v>17</v>
      </c>
      <c r="J28" s="219"/>
      <c r="K28" s="177" t="s">
        <v>59</v>
      </c>
      <c r="L28" s="177"/>
      <c r="M28" s="177"/>
    </row>
    <row r="29" spans="3:13" ht="45" customHeight="1">
      <c r="C29" s="223" t="s">
        <v>19</v>
      </c>
      <c r="D29" s="223"/>
      <c r="E29" s="224"/>
      <c r="F29" s="224"/>
      <c r="G29" s="224"/>
      <c r="I29" s="223" t="s">
        <v>19</v>
      </c>
      <c r="J29" s="223"/>
      <c r="K29" s="224"/>
      <c r="L29" s="224"/>
      <c r="M29" s="224"/>
    </row>
    <row r="30" spans="3:13" ht="102.75" customHeight="1">
      <c r="C30" s="217"/>
      <c r="D30" s="217"/>
      <c r="E30" s="217"/>
      <c r="F30" s="217"/>
      <c r="G30" s="217"/>
      <c r="I30" s="217"/>
      <c r="J30" s="217"/>
      <c r="K30" s="217"/>
      <c r="L30" s="217"/>
      <c r="M30" s="217"/>
    </row>
    <row r="31" spans="3:13" ht="31.5" customHeight="1">
      <c r="C31" s="220" t="s">
        <v>65</v>
      </c>
      <c r="D31" s="221"/>
      <c r="E31" s="221"/>
      <c r="F31" s="221"/>
      <c r="G31" s="222"/>
      <c r="I31" s="220" t="s">
        <v>65</v>
      </c>
      <c r="J31" s="221"/>
      <c r="K31" s="221"/>
      <c r="L31" s="221"/>
      <c r="M31" s="222"/>
    </row>
    <row r="32" spans="3:13" ht="93" customHeight="1">
      <c r="C32" s="217"/>
      <c r="D32" s="217"/>
      <c r="E32" s="217"/>
      <c r="F32" s="217"/>
      <c r="G32" s="217"/>
      <c r="H32" s="31"/>
      <c r="I32" s="217"/>
      <c r="J32" s="217"/>
      <c r="K32" s="217"/>
      <c r="L32" s="217"/>
      <c r="M32" s="217"/>
    </row>
    <row r="33" spans="3:13" ht="20.149999999999999" customHeight="1">
      <c r="C33" s="218" t="s">
        <v>28</v>
      </c>
      <c r="D33" s="218"/>
      <c r="E33" s="218"/>
      <c r="F33" s="218"/>
      <c r="G33" s="34"/>
      <c r="I33" s="218" t="s">
        <v>28</v>
      </c>
      <c r="J33" s="218"/>
      <c r="K33" s="218"/>
      <c r="L33" s="218"/>
      <c r="M33" s="34"/>
    </row>
    <row r="34" spans="3:13" ht="21" customHeight="1">
      <c r="C34" s="31"/>
      <c r="D34" s="31"/>
      <c r="E34" s="31"/>
      <c r="F34" s="31"/>
      <c r="G34" s="31"/>
      <c r="H34" s="31"/>
      <c r="I34" s="31"/>
      <c r="J34" s="31"/>
      <c r="K34" s="31"/>
      <c r="L34" s="31"/>
      <c r="M34" s="31"/>
    </row>
    <row r="35" spans="3:13" ht="76" customHeight="1">
      <c r="C35" s="153" t="s">
        <v>30</v>
      </c>
      <c r="D35" s="153"/>
      <c r="E35" s="154"/>
      <c r="F35" s="154"/>
      <c r="G35" s="154"/>
      <c r="H35" s="154"/>
      <c r="I35" s="154"/>
      <c r="J35" s="154"/>
      <c r="K35" s="154"/>
      <c r="L35" s="154"/>
      <c r="M35" s="154"/>
    </row>
    <row r="36" spans="3:13" s="1" customFormat="1" ht="84" customHeight="1">
      <c r="C36" s="225"/>
      <c r="D36" s="225"/>
      <c r="E36" s="225"/>
      <c r="F36" s="225"/>
      <c r="G36" s="225"/>
      <c r="H36" s="225"/>
      <c r="I36" s="225"/>
      <c r="J36" s="225"/>
      <c r="K36" s="225"/>
      <c r="L36" s="225"/>
      <c r="M36" s="225"/>
    </row>
    <row r="37" spans="3:13" s="1" customFormat="1" ht="20.25" customHeight="1">
      <c r="C37" s="32"/>
      <c r="D37" s="32"/>
      <c r="E37" s="32"/>
      <c r="F37" s="32"/>
      <c r="G37" s="32"/>
      <c r="H37" s="32"/>
      <c r="I37" s="32"/>
      <c r="J37" s="32"/>
      <c r="K37" s="32"/>
      <c r="L37" s="32"/>
      <c r="M37" s="32"/>
    </row>
    <row r="38" spans="3:13" s="1" customFormat="1" ht="15.5">
      <c r="C38" s="226" t="s">
        <v>31</v>
      </c>
      <c r="D38" s="227"/>
      <c r="E38" s="227"/>
      <c r="F38" s="227"/>
      <c r="G38" s="227"/>
      <c r="H38" s="227"/>
      <c r="I38" s="227"/>
      <c r="J38" s="227"/>
      <c r="K38" s="227"/>
      <c r="L38" s="227"/>
      <c r="M38" s="228"/>
    </row>
    <row r="39" spans="3:13" s="1" customFormat="1" ht="19" customHeight="1">
      <c r="C39" s="157" t="s">
        <v>32</v>
      </c>
      <c r="D39" s="229"/>
      <c r="E39" s="229"/>
      <c r="F39" s="229"/>
      <c r="G39" s="229"/>
      <c r="H39" s="229"/>
      <c r="I39" s="229"/>
      <c r="J39" s="229"/>
      <c r="K39" s="229"/>
      <c r="L39" s="229"/>
      <c r="M39" s="230"/>
    </row>
    <row r="40" spans="3:13" s="1" customFormat="1" ht="35.5" customHeight="1">
      <c r="C40" s="33"/>
      <c r="D40" s="165" t="s">
        <v>33</v>
      </c>
      <c r="E40" s="165"/>
      <c r="F40" s="165"/>
      <c r="G40" s="165"/>
      <c r="H40" s="165"/>
      <c r="I40" s="165"/>
      <c r="J40" s="165"/>
      <c r="K40" s="165"/>
      <c r="L40" s="165"/>
      <c r="M40" s="166"/>
    </row>
    <row r="41" spans="3:13" s="1" customFormat="1" ht="36" customHeight="1">
      <c r="C41" s="27"/>
      <c r="D41" s="231" t="s">
        <v>34</v>
      </c>
      <c r="E41" s="231"/>
      <c r="F41" s="231"/>
      <c r="G41" s="231"/>
      <c r="H41" s="231"/>
      <c r="I41" s="231"/>
      <c r="J41" s="231"/>
      <c r="K41" s="231"/>
      <c r="L41" s="231"/>
      <c r="M41" s="231"/>
    </row>
    <row r="42" spans="3:13" ht="22.5" customHeight="1">
      <c r="C42" s="21"/>
      <c r="D42" s="21"/>
      <c r="E42" s="21"/>
      <c r="F42" s="21"/>
      <c r="G42" s="21"/>
      <c r="H42" s="21"/>
      <c r="I42" s="21"/>
      <c r="J42" s="21"/>
      <c r="K42" s="21"/>
      <c r="L42" s="21"/>
      <c r="M42" s="21"/>
    </row>
    <row r="43" spans="3:13" ht="26.15" customHeight="1">
      <c r="C43" s="148" t="s">
        <v>35</v>
      </c>
      <c r="D43" s="237"/>
      <c r="E43" s="237"/>
      <c r="F43" s="237"/>
      <c r="G43" s="237"/>
      <c r="H43" s="237"/>
      <c r="I43" s="237"/>
      <c r="J43" s="237"/>
      <c r="K43" s="237"/>
      <c r="L43" s="237"/>
      <c r="M43" s="237"/>
    </row>
    <row r="44" spans="3:13" ht="26.15" customHeight="1">
      <c r="C44" s="238" t="s">
        <v>45</v>
      </c>
      <c r="D44" s="239"/>
      <c r="E44" s="239"/>
      <c r="F44" s="239"/>
      <c r="G44" s="239"/>
      <c r="H44" s="239"/>
      <c r="I44" s="239"/>
      <c r="J44" s="239"/>
      <c r="K44" s="239"/>
      <c r="L44" s="239"/>
      <c r="M44" s="240"/>
    </row>
    <row r="45" spans="3:13" ht="18" customHeight="1">
      <c r="C45" s="241" t="s">
        <v>46</v>
      </c>
      <c r="D45" s="241"/>
      <c r="E45" s="242"/>
      <c r="F45" s="242"/>
      <c r="G45" s="242"/>
      <c r="H45" s="242"/>
      <c r="I45" s="242"/>
      <c r="J45" s="242"/>
      <c r="K45" s="242"/>
      <c r="L45" s="242"/>
      <c r="M45" s="242"/>
    </row>
    <row r="46" spans="3:13" ht="8.15" customHeight="1">
      <c r="C46" s="242"/>
      <c r="D46" s="242"/>
      <c r="E46" s="242"/>
      <c r="F46" s="242"/>
      <c r="G46" s="242"/>
      <c r="H46" s="242"/>
      <c r="I46" s="242"/>
      <c r="J46" s="242"/>
      <c r="K46" s="242"/>
      <c r="L46" s="242"/>
      <c r="M46" s="242"/>
    </row>
    <row r="47" spans="3:13" ht="8.15" customHeight="1">
      <c r="C47" s="242"/>
      <c r="D47" s="242"/>
      <c r="E47" s="242"/>
      <c r="F47" s="242"/>
      <c r="G47" s="242"/>
      <c r="H47" s="242"/>
      <c r="I47" s="242"/>
      <c r="J47" s="242"/>
      <c r="K47" s="242"/>
      <c r="L47" s="242"/>
      <c r="M47" s="242"/>
    </row>
    <row r="48" spans="3:13" ht="12.75" customHeight="1">
      <c r="C48" s="242"/>
      <c r="D48" s="242"/>
      <c r="E48" s="242"/>
      <c r="F48" s="242"/>
      <c r="G48" s="242"/>
      <c r="H48" s="242"/>
      <c r="I48" s="242"/>
      <c r="J48" s="242"/>
      <c r="K48" s="242"/>
      <c r="L48" s="242"/>
      <c r="M48" s="242"/>
    </row>
    <row r="49" spans="3:13" ht="12.75" customHeight="1">
      <c r="C49" s="242"/>
      <c r="D49" s="242"/>
      <c r="E49" s="242"/>
      <c r="F49" s="242"/>
      <c r="G49" s="242"/>
      <c r="H49" s="242"/>
      <c r="I49" s="242"/>
      <c r="J49" s="242"/>
      <c r="K49" s="242"/>
      <c r="L49" s="242"/>
      <c r="M49" s="242"/>
    </row>
    <row r="50" spans="3:13" ht="12.75" customHeight="1">
      <c r="C50" s="242"/>
      <c r="D50" s="242"/>
      <c r="E50" s="242"/>
      <c r="F50" s="242"/>
      <c r="G50" s="242"/>
      <c r="H50" s="242"/>
      <c r="I50" s="242"/>
      <c r="J50" s="242"/>
      <c r="K50" s="242"/>
      <c r="L50" s="242"/>
      <c r="M50" s="242"/>
    </row>
    <row r="51" spans="3:13" ht="12.75" customHeight="1">
      <c r="C51" s="242"/>
      <c r="D51" s="242"/>
      <c r="E51" s="242"/>
      <c r="F51" s="242"/>
      <c r="G51" s="242"/>
      <c r="H51" s="242"/>
      <c r="I51" s="242"/>
      <c r="J51" s="242"/>
      <c r="K51" s="242"/>
      <c r="L51" s="242"/>
      <c r="M51" s="242"/>
    </row>
    <row r="52" spans="3:13" ht="12.75" customHeight="1">
      <c r="C52" s="242"/>
      <c r="D52" s="242"/>
      <c r="E52" s="242"/>
      <c r="F52" s="242"/>
      <c r="G52" s="242"/>
      <c r="H52" s="242"/>
      <c r="I52" s="242"/>
      <c r="J52" s="242"/>
      <c r="K52" s="242"/>
      <c r="L52" s="242"/>
      <c r="M52" s="242"/>
    </row>
    <row r="53" spans="3:13" ht="12.75" customHeight="1">
      <c r="C53" s="242"/>
      <c r="D53" s="242"/>
      <c r="E53" s="242"/>
      <c r="F53" s="242"/>
      <c r="G53" s="242"/>
      <c r="H53" s="242"/>
      <c r="I53" s="242"/>
      <c r="J53" s="242"/>
      <c r="K53" s="242"/>
      <c r="L53" s="242"/>
      <c r="M53" s="242"/>
    </row>
    <row r="54" spans="3:13" ht="12.75" customHeight="1">
      <c r="C54" s="242"/>
      <c r="D54" s="242"/>
      <c r="E54" s="242"/>
      <c r="F54" s="242"/>
      <c r="G54" s="242"/>
      <c r="H54" s="242"/>
      <c r="I54" s="242"/>
      <c r="J54" s="242"/>
      <c r="K54" s="242"/>
      <c r="L54" s="242"/>
      <c r="M54" s="242"/>
    </row>
    <row r="55" spans="3:13" ht="12.75" customHeight="1">
      <c r="C55" s="242"/>
      <c r="D55" s="242"/>
      <c r="E55" s="242"/>
      <c r="F55" s="242"/>
      <c r="G55" s="242"/>
      <c r="H55" s="242"/>
      <c r="I55" s="242"/>
      <c r="J55" s="242"/>
      <c r="K55" s="242"/>
      <c r="L55" s="242"/>
      <c r="M55" s="242"/>
    </row>
    <row r="56" spans="3:13" ht="8.5" customHeight="1">
      <c r="C56" s="242"/>
      <c r="D56" s="242"/>
      <c r="E56" s="242"/>
      <c r="F56" s="242"/>
      <c r="G56" s="242"/>
      <c r="H56" s="242"/>
      <c r="I56" s="242"/>
      <c r="J56" s="242"/>
      <c r="K56" s="242"/>
      <c r="L56" s="242"/>
      <c r="M56" s="242"/>
    </row>
    <row r="57" spans="3:13" ht="12.75" customHeight="1">
      <c r="C57" s="242"/>
      <c r="D57" s="242"/>
      <c r="E57" s="242"/>
      <c r="F57" s="242"/>
      <c r="G57" s="242"/>
      <c r="H57" s="242"/>
      <c r="I57" s="242"/>
      <c r="J57" s="242"/>
      <c r="K57" s="242"/>
      <c r="L57" s="242"/>
      <c r="M57" s="242"/>
    </row>
    <row r="58" spans="3:13" ht="12.75" customHeight="1">
      <c r="C58" s="242"/>
      <c r="D58" s="242"/>
      <c r="E58" s="242"/>
      <c r="F58" s="242"/>
      <c r="G58" s="242"/>
      <c r="H58" s="242"/>
      <c r="I58" s="242"/>
      <c r="J58" s="242"/>
      <c r="K58" s="242"/>
      <c r="L58" s="242"/>
      <c r="M58" s="242"/>
    </row>
    <row r="59" spans="3:13" ht="12.75" customHeight="1">
      <c r="C59" s="242"/>
      <c r="D59" s="242"/>
      <c r="E59" s="242"/>
      <c r="F59" s="242"/>
      <c r="G59" s="242"/>
      <c r="H59" s="242"/>
      <c r="I59" s="242"/>
      <c r="J59" s="242"/>
      <c r="K59" s="242"/>
      <c r="L59" s="242"/>
      <c r="M59" s="242"/>
    </row>
    <row r="60" spans="3:13" ht="12.65" customHeight="1">
      <c r="C60" s="242"/>
      <c r="D60" s="242"/>
      <c r="E60" s="242"/>
      <c r="F60" s="242"/>
      <c r="G60" s="242"/>
      <c r="H60" s="242"/>
      <c r="I60" s="242"/>
      <c r="J60" s="242"/>
      <c r="K60" s="242"/>
      <c r="L60" s="242"/>
      <c r="M60" s="242"/>
    </row>
    <row r="61" spans="3:13" ht="12.75" customHeight="1">
      <c r="C61" s="242"/>
      <c r="D61" s="242"/>
      <c r="E61" s="242"/>
      <c r="F61" s="242"/>
      <c r="G61" s="242"/>
      <c r="H61" s="242"/>
      <c r="I61" s="242"/>
      <c r="J61" s="242"/>
      <c r="K61" s="242"/>
      <c r="L61" s="242"/>
      <c r="M61" s="242"/>
    </row>
    <row r="62" spans="3:13" ht="12.75" customHeight="1">
      <c r="C62" s="242"/>
      <c r="D62" s="242"/>
      <c r="E62" s="242"/>
      <c r="F62" s="242"/>
      <c r="G62" s="242"/>
      <c r="H62" s="242"/>
      <c r="I62" s="242"/>
      <c r="J62" s="242"/>
      <c r="K62" s="242"/>
      <c r="L62" s="242"/>
      <c r="M62" s="242"/>
    </row>
    <row r="63" spans="3:13" ht="12.75" customHeight="1">
      <c r="C63" s="242"/>
      <c r="D63" s="242"/>
      <c r="E63" s="242"/>
      <c r="F63" s="242"/>
      <c r="G63" s="242"/>
      <c r="H63" s="242"/>
      <c r="I63" s="242"/>
      <c r="J63" s="242"/>
      <c r="K63" s="242"/>
      <c r="L63" s="242"/>
      <c r="M63" s="242"/>
    </row>
    <row r="64" spans="3:13" ht="12.75" customHeight="1">
      <c r="C64" s="242"/>
      <c r="D64" s="242"/>
      <c r="E64" s="242"/>
      <c r="F64" s="242"/>
      <c r="G64" s="242"/>
      <c r="H64" s="242"/>
      <c r="I64" s="242"/>
      <c r="J64" s="242"/>
      <c r="K64" s="242"/>
      <c r="L64" s="242"/>
      <c r="M64" s="242"/>
    </row>
    <row r="65" spans="3:13" ht="12.75" customHeight="1">
      <c r="C65" s="242"/>
      <c r="D65" s="242"/>
      <c r="E65" s="242"/>
      <c r="F65" s="242"/>
      <c r="G65" s="242"/>
      <c r="H65" s="242"/>
      <c r="I65" s="242"/>
      <c r="J65" s="242"/>
      <c r="K65" s="242"/>
      <c r="L65" s="242"/>
      <c r="M65" s="242"/>
    </row>
    <row r="66" spans="3:13" ht="87" customHeight="1">
      <c r="C66" s="122"/>
      <c r="D66" s="122"/>
      <c r="E66" s="122"/>
      <c r="F66" s="122"/>
      <c r="G66" s="122"/>
      <c r="H66" s="122"/>
      <c r="I66" s="122"/>
      <c r="J66" s="122"/>
      <c r="K66" s="122"/>
      <c r="L66" s="122"/>
      <c r="M66" s="122"/>
    </row>
    <row r="67" spans="3:13" ht="21.65" customHeight="1">
      <c r="C67" s="123" t="s">
        <v>36</v>
      </c>
      <c r="D67" s="124"/>
      <c r="E67" s="124"/>
      <c r="F67" s="124"/>
      <c r="G67" s="124"/>
      <c r="H67" s="125"/>
      <c r="I67" s="123" t="s">
        <v>37</v>
      </c>
      <c r="J67" s="124"/>
      <c r="K67" s="124"/>
      <c r="L67" s="124"/>
      <c r="M67" s="125"/>
    </row>
    <row r="68" spans="3:13" ht="23.15" customHeight="1">
      <c r="C68" s="126" t="s">
        <v>38</v>
      </c>
      <c r="D68" s="233"/>
      <c r="E68" s="234"/>
      <c r="F68" s="235"/>
      <c r="G68" s="235"/>
      <c r="H68" s="235"/>
      <c r="I68" s="29" t="s">
        <v>6</v>
      </c>
      <c r="J68" s="234"/>
      <c r="K68" s="235"/>
      <c r="L68" s="235"/>
      <c r="M68" s="236"/>
    </row>
    <row r="69" spans="3:13" ht="24.65" customHeight="1">
      <c r="C69" s="126" t="s">
        <v>47</v>
      </c>
      <c r="D69" s="233"/>
      <c r="E69" s="234"/>
      <c r="F69" s="235"/>
      <c r="G69" s="235"/>
      <c r="H69" s="235"/>
      <c r="I69" s="29" t="s">
        <v>40</v>
      </c>
      <c r="J69" s="234"/>
      <c r="K69" s="235"/>
      <c r="L69" s="235"/>
      <c r="M69" s="236"/>
    </row>
    <row r="70" spans="3:13" ht="66.650000000000006" customHeight="1">
      <c r="C70" s="115" t="s">
        <v>41</v>
      </c>
      <c r="D70" s="232"/>
      <c r="E70" s="116"/>
      <c r="F70" s="116"/>
      <c r="G70" s="116"/>
      <c r="H70" s="116"/>
      <c r="I70" s="116"/>
      <c r="J70" s="116"/>
      <c r="K70" s="116"/>
      <c r="L70" s="116"/>
      <c r="M70" s="116"/>
    </row>
  </sheetData>
  <sheetProtection insertRows="0"/>
  <mergeCells count="79">
    <mergeCell ref="I26:L26"/>
    <mergeCell ref="I33:L33"/>
    <mergeCell ref="K28:M28"/>
    <mergeCell ref="I29:M29"/>
    <mergeCell ref="I30:M30"/>
    <mergeCell ref="I31:M31"/>
    <mergeCell ref="I32:M32"/>
    <mergeCell ref="C25:G25"/>
    <mergeCell ref="C70:M70"/>
    <mergeCell ref="C24:G24"/>
    <mergeCell ref="C68:D68"/>
    <mergeCell ref="E68:H68"/>
    <mergeCell ref="J68:M68"/>
    <mergeCell ref="C69:D69"/>
    <mergeCell ref="E69:H69"/>
    <mergeCell ref="J69:M69"/>
    <mergeCell ref="C43:M43"/>
    <mergeCell ref="C44:M44"/>
    <mergeCell ref="C45:M65"/>
    <mergeCell ref="C66:M66"/>
    <mergeCell ref="C67:H67"/>
    <mergeCell ref="I67:M67"/>
    <mergeCell ref="C35:M35"/>
    <mergeCell ref="C36:M36"/>
    <mergeCell ref="C38:M38"/>
    <mergeCell ref="C39:M39"/>
    <mergeCell ref="D40:M40"/>
    <mergeCell ref="D41:M41"/>
    <mergeCell ref="C32:G32"/>
    <mergeCell ref="C33:F33"/>
    <mergeCell ref="I21:J21"/>
    <mergeCell ref="K21:M21"/>
    <mergeCell ref="I22:M22"/>
    <mergeCell ref="C31:G31"/>
    <mergeCell ref="C21:D21"/>
    <mergeCell ref="I23:M23"/>
    <mergeCell ref="C28:D28"/>
    <mergeCell ref="E28:G28"/>
    <mergeCell ref="C29:G29"/>
    <mergeCell ref="C30:G30"/>
    <mergeCell ref="I28:J28"/>
    <mergeCell ref="I24:M24"/>
    <mergeCell ref="I25:M25"/>
    <mergeCell ref="C26:F26"/>
    <mergeCell ref="C19:M19"/>
    <mergeCell ref="E21:G21"/>
    <mergeCell ref="C22:G22"/>
    <mergeCell ref="C23:G23"/>
    <mergeCell ref="C17:D17"/>
    <mergeCell ref="E17:G17"/>
    <mergeCell ref="H17:J17"/>
    <mergeCell ref="C18:D18"/>
    <mergeCell ref="E18:G18"/>
    <mergeCell ref="H18:J18"/>
    <mergeCell ref="C15:D15"/>
    <mergeCell ref="E15:G15"/>
    <mergeCell ref="H15:J15"/>
    <mergeCell ref="C16:D16"/>
    <mergeCell ref="E16:G16"/>
    <mergeCell ref="H16:J16"/>
    <mergeCell ref="C13:D13"/>
    <mergeCell ref="E13:G13"/>
    <mergeCell ref="H13:J13"/>
    <mergeCell ref="L13:M13"/>
    <mergeCell ref="C14:D14"/>
    <mergeCell ref="E14:G14"/>
    <mergeCell ref="H14:J14"/>
    <mergeCell ref="C12:M12"/>
    <mergeCell ref="C3:M3"/>
    <mergeCell ref="C4:M6"/>
    <mergeCell ref="C7:M7"/>
    <mergeCell ref="C8:M8"/>
    <mergeCell ref="D9:J9"/>
    <mergeCell ref="L9:M9"/>
    <mergeCell ref="C10:D10"/>
    <mergeCell ref="E10:J10"/>
    <mergeCell ref="L10:M10"/>
    <mergeCell ref="C11:E11"/>
    <mergeCell ref="F11:M11"/>
  </mergeCells>
  <printOptions horizontalCentered="1"/>
  <pageMargins left="0.19685039370078741" right="0.19685039370078741" top="0.39370078740157483" bottom="0.47244094488188981" header="0.39370078740157483" footer="0.39370078740157483"/>
  <pageSetup paperSize="9" scale="50" pageOrder="overThenDown" orientation="portrait" r:id="rId1"/>
  <headerFooter alignWithMargins="0">
    <oddHeader>&amp;R&amp;"Calibri"&amp;10 #interna&amp;1#_x000D_</oddHeader>
    <oddFooter>&amp;R&amp;N</oddFooter>
  </headerFooter>
  <rowBreaks count="1" manualBreakCount="1">
    <brk id="34" min="2" max="1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4FD76AF-154D-49D0-A781-C4E37842FFDD}">
          <x14:formula1>
            <xm:f>Planilha2!$A$2:$A$18</xm:f>
          </x14:formula1>
          <xm:sqref>K21:M21 E21:G21 E28:G28 K28:M28</xm:sqref>
        </x14:dataValidation>
      </x14:dataValidations>
    </ext>
  </extLst>
</worksheet>
</file>

<file path=docMetadata/LabelInfo.xml><?xml version="1.0" encoding="utf-8"?>
<clbl:labelList xmlns:clbl="http://schemas.microsoft.com/office/2020/mipLabelMetadata">
  <clbl:label id="{40881dc9-f7f2-41de-a334-ceff3dc15b31}" enabled="1" method="Standard" siteId="{ea0c2907-38d2-4181-8750-b0b190b6044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Orientações de preenchimento</vt:lpstr>
      <vt:lpstr>Laudo Técnico MP 1376</vt:lpstr>
      <vt:lpstr>Planilha2</vt:lpstr>
      <vt:lpstr>simplificada</vt:lpstr>
      <vt:lpstr>'Laudo Técnico MP 1376'!Area_de_impressao</vt:lpstr>
      <vt:lpstr>simplificada!Area_de_impressao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Joaquim dos Santos Neto</dc:creator>
  <cp:keywords/>
  <dc:description/>
  <cp:lastModifiedBy>Jefferson Piccini de Lima Silva</cp:lastModifiedBy>
  <cp:revision>101</cp:revision>
  <cp:lastPrinted>2026-07-24T20:07:52Z</cp:lastPrinted>
  <dcterms:created xsi:type="dcterms:W3CDTF">2005-11-21T14:58:35Z</dcterms:created>
  <dcterms:modified xsi:type="dcterms:W3CDTF">2026-08-06T21:10:56Z</dcterms:modified>
  <cp:category/>
  <cp:contentStatus/>
</cp:coreProperties>
</file>